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AG11\AK_VIVERO\00PLANTILLAS\003Macetasx9\"/>
    </mc:Choice>
  </mc:AlternateContent>
  <xr:revisionPtr revIDLastSave="0" documentId="13_ncr:1_{F502D10E-3072-4A5E-89A3-65165C72C828}" xr6:coauthVersionLast="47" xr6:coauthVersionMax="47" xr10:uidLastSave="{00000000-0000-0000-0000-000000000000}"/>
  <bookViews>
    <workbookView xWindow="-105" yWindow="0" windowWidth="12510" windowHeight="10905" firstSheet="5" activeTab="6" xr2:uid="{00000000-000D-0000-FFFF-FFFF00000000}"/>
  </bookViews>
  <sheets>
    <sheet name="Rotomoldeo020424" sheetId="35" r:id="rId1"/>
    <sheet name="Rayum" sheetId="3" r:id="rId2"/>
    <sheet name="Rayun210224" sheetId="33" r:id="rId3"/>
    <sheet name="Rayun040424" sheetId="37" r:id="rId4"/>
    <sheet name="Rayun090724(mas15)" sheetId="38" r:id="rId5"/>
    <sheet name="Rayun091024" sheetId="39" r:id="rId6"/>
    <sheet name="Rayun240125" sheetId="40" r:id="rId7"/>
  </sheets>
  <definedNames>
    <definedName name="_xlnm.Print_Area" localSheetId="1">Rayum!$C$3:$F$106</definedName>
    <definedName name="_xlnm.Print_Area" localSheetId="3">Rayun040424!$C$3:$F$119</definedName>
    <definedName name="_xlnm.Print_Area" localSheetId="4">'Rayun090724(mas15)'!$C$3:$F$119</definedName>
    <definedName name="_xlnm.Print_Area" localSheetId="5">Rayun091024!$C$3:$F$121</definedName>
    <definedName name="_xlnm.Print_Area" localSheetId="2">Rayun210224!$C$3:$F$288</definedName>
    <definedName name="_xlnm.Print_Area" localSheetId="6">Rayun240125!$C$3:$F$121</definedName>
    <definedName name="_xlnm.Print_Area" localSheetId="0">Rotomoldeo020424!$C$3:$F$288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21" i="40" l="1"/>
  <c r="N121" i="40"/>
  <c r="L121" i="40"/>
  <c r="I121" i="40" s="1"/>
  <c r="K121" i="40"/>
  <c r="H121" i="40" s="1"/>
  <c r="AC120" i="40"/>
  <c r="O120" i="40"/>
  <c r="L120" i="40" s="1"/>
  <c r="I120" i="40" s="1"/>
  <c r="E120" i="40" s="1"/>
  <c r="N120" i="40"/>
  <c r="K120" i="40"/>
  <c r="H120" i="40" s="1"/>
  <c r="D120" i="40" s="1"/>
  <c r="AC119" i="40"/>
  <c r="O119" i="40"/>
  <c r="N119" i="40"/>
  <c r="L119" i="40"/>
  <c r="I119" i="40" s="1"/>
  <c r="K119" i="40"/>
  <c r="H119" i="40" s="1"/>
  <c r="D119" i="40" s="1"/>
  <c r="E119" i="40"/>
  <c r="O118" i="40"/>
  <c r="N118" i="40"/>
  <c r="L118" i="40"/>
  <c r="I118" i="40" s="1"/>
  <c r="K118" i="40"/>
  <c r="H118" i="40" s="1"/>
  <c r="I117" i="40"/>
  <c r="H117" i="40"/>
  <c r="AC116" i="40"/>
  <c r="O116" i="40"/>
  <c r="L116" i="40" s="1"/>
  <c r="I116" i="40" s="1"/>
  <c r="E116" i="40" s="1"/>
  <c r="N116" i="40"/>
  <c r="K116" i="40" s="1"/>
  <c r="H116" i="40"/>
  <c r="D116" i="40" s="1"/>
  <c r="O115" i="40"/>
  <c r="N115" i="40"/>
  <c r="K115" i="40" s="1"/>
  <c r="H115" i="40" s="1"/>
  <c r="L115" i="40"/>
  <c r="I115" i="40" s="1"/>
  <c r="I114" i="40"/>
  <c r="H114" i="40"/>
  <c r="AC113" i="40"/>
  <c r="O113" i="40"/>
  <c r="L113" i="40" s="1"/>
  <c r="I113" i="40" s="1"/>
  <c r="E113" i="40" s="1"/>
  <c r="N113" i="40"/>
  <c r="K113" i="40" s="1"/>
  <c r="H113" i="40" s="1"/>
  <c r="D113" i="40" s="1"/>
  <c r="AC112" i="40"/>
  <c r="O112" i="40"/>
  <c r="L112" i="40" s="1"/>
  <c r="I112" i="40" s="1"/>
  <c r="E112" i="40" s="1"/>
  <c r="N112" i="40"/>
  <c r="K112" i="40" s="1"/>
  <c r="H112" i="40" s="1"/>
  <c r="D112" i="40" s="1"/>
  <c r="AC111" i="40"/>
  <c r="O111" i="40"/>
  <c r="N111" i="40"/>
  <c r="L111" i="40"/>
  <c r="I111" i="40" s="1"/>
  <c r="E111" i="40" s="1"/>
  <c r="K111" i="40"/>
  <c r="H111" i="40" s="1"/>
  <c r="D111" i="40" s="1"/>
  <c r="AC110" i="40"/>
  <c r="O110" i="40"/>
  <c r="L110" i="40" s="1"/>
  <c r="I110" i="40" s="1"/>
  <c r="E110" i="40" s="1"/>
  <c r="N110" i="40"/>
  <c r="K110" i="40" s="1"/>
  <c r="H110" i="40" s="1"/>
  <c r="D110" i="40" s="1"/>
  <c r="AC109" i="40"/>
  <c r="O109" i="40"/>
  <c r="L109" i="40" s="1"/>
  <c r="I109" i="40" s="1"/>
  <c r="E109" i="40" s="1"/>
  <c r="N109" i="40"/>
  <c r="K109" i="40" s="1"/>
  <c r="H109" i="40"/>
  <c r="D109" i="40" s="1"/>
  <c r="O108" i="40"/>
  <c r="L108" i="40" s="1"/>
  <c r="I108" i="40" s="1"/>
  <c r="N108" i="40"/>
  <c r="K108" i="40" s="1"/>
  <c r="H108" i="40"/>
  <c r="I107" i="40"/>
  <c r="H107" i="40"/>
  <c r="AC106" i="40"/>
  <c r="O106" i="40"/>
  <c r="L106" i="40" s="1"/>
  <c r="I106" i="40" s="1"/>
  <c r="E106" i="40" s="1"/>
  <c r="N106" i="40"/>
  <c r="K106" i="40" s="1"/>
  <c r="H106" i="40" s="1"/>
  <c r="D106" i="40" s="1"/>
  <c r="O105" i="40"/>
  <c r="L105" i="40" s="1"/>
  <c r="N105" i="40"/>
  <c r="K105" i="40" s="1"/>
  <c r="H105" i="40" s="1"/>
  <c r="I105" i="40"/>
  <c r="I104" i="40"/>
  <c r="H104" i="40"/>
  <c r="I103" i="40"/>
  <c r="H103" i="40"/>
  <c r="AC102" i="40"/>
  <c r="O102" i="40"/>
  <c r="L102" i="40" s="1"/>
  <c r="I102" i="40" s="1"/>
  <c r="E102" i="40" s="1"/>
  <c r="N102" i="40"/>
  <c r="K102" i="40" s="1"/>
  <c r="H102" i="40" s="1"/>
  <c r="D102" i="40" s="1"/>
  <c r="AC101" i="40"/>
  <c r="O101" i="40"/>
  <c r="L101" i="40" s="1"/>
  <c r="I101" i="40" s="1"/>
  <c r="E101" i="40" s="1"/>
  <c r="N101" i="40"/>
  <c r="K101" i="40"/>
  <c r="H101" i="40" s="1"/>
  <c r="D101" i="40" s="1"/>
  <c r="O100" i="40"/>
  <c r="L100" i="40" s="1"/>
  <c r="I100" i="40" s="1"/>
  <c r="N100" i="40"/>
  <c r="K100" i="40"/>
  <c r="H100" i="40" s="1"/>
  <c r="I99" i="40"/>
  <c r="H99" i="40"/>
  <c r="AC98" i="40"/>
  <c r="O98" i="40"/>
  <c r="N98" i="40"/>
  <c r="K98" i="40" s="1"/>
  <c r="H98" i="40" s="1"/>
  <c r="D98" i="40" s="1"/>
  <c r="L98" i="40"/>
  <c r="I98" i="40" s="1"/>
  <c r="E98" i="40" s="1"/>
  <c r="AC97" i="40"/>
  <c r="O97" i="40"/>
  <c r="N97" i="40"/>
  <c r="K97" i="40" s="1"/>
  <c r="H97" i="40" s="1"/>
  <c r="D97" i="40" s="1"/>
  <c r="L97" i="40"/>
  <c r="I97" i="40" s="1"/>
  <c r="E97" i="40" s="1"/>
  <c r="AC96" i="40"/>
  <c r="O96" i="40"/>
  <c r="L96" i="40" s="1"/>
  <c r="I96" i="40" s="1"/>
  <c r="E96" i="40" s="1"/>
  <c r="N96" i="40"/>
  <c r="K96" i="40" s="1"/>
  <c r="H96" i="40" s="1"/>
  <c r="D96" i="40" s="1"/>
  <c r="AC95" i="40"/>
  <c r="O95" i="40"/>
  <c r="L95" i="40" s="1"/>
  <c r="N95" i="40"/>
  <c r="K95" i="40" s="1"/>
  <c r="H95" i="40" s="1"/>
  <c r="D95" i="40" s="1"/>
  <c r="I95" i="40"/>
  <c r="E95" i="40" s="1"/>
  <c r="AC94" i="40"/>
  <c r="O94" i="40"/>
  <c r="N94" i="40"/>
  <c r="K94" i="40" s="1"/>
  <c r="H94" i="40" s="1"/>
  <c r="D94" i="40" s="1"/>
  <c r="L94" i="40"/>
  <c r="I94" i="40" s="1"/>
  <c r="E94" i="40" s="1"/>
  <c r="AC93" i="40"/>
  <c r="O93" i="40"/>
  <c r="N93" i="40"/>
  <c r="K93" i="40" s="1"/>
  <c r="H93" i="40" s="1"/>
  <c r="D93" i="40" s="1"/>
  <c r="L93" i="40"/>
  <c r="I93" i="40" s="1"/>
  <c r="E93" i="40" s="1"/>
  <c r="O92" i="40"/>
  <c r="L92" i="40" s="1"/>
  <c r="I92" i="40" s="1"/>
  <c r="N92" i="40"/>
  <c r="K92" i="40" s="1"/>
  <c r="H92" i="40" s="1"/>
  <c r="O91" i="40"/>
  <c r="L91" i="40" s="1"/>
  <c r="I91" i="40" s="1"/>
  <c r="N91" i="40"/>
  <c r="K91" i="40" s="1"/>
  <c r="H91" i="40" s="1"/>
  <c r="AC90" i="40"/>
  <c r="O90" i="40"/>
  <c r="L90" i="40" s="1"/>
  <c r="I90" i="40" s="1"/>
  <c r="E90" i="40" s="1"/>
  <c r="N90" i="40"/>
  <c r="K90" i="40" s="1"/>
  <c r="H90" i="40" s="1"/>
  <c r="D90" i="40" s="1"/>
  <c r="AC89" i="40"/>
  <c r="O89" i="40"/>
  <c r="L89" i="40" s="1"/>
  <c r="N89" i="40"/>
  <c r="K89" i="40" s="1"/>
  <c r="H89" i="40" s="1"/>
  <c r="D89" i="40" s="1"/>
  <c r="I89" i="40"/>
  <c r="E89" i="40" s="1"/>
  <c r="AC88" i="40"/>
  <c r="O88" i="40"/>
  <c r="L88" i="40" s="1"/>
  <c r="I88" i="40" s="1"/>
  <c r="E88" i="40" s="1"/>
  <c r="N88" i="40"/>
  <c r="K88" i="40"/>
  <c r="H88" i="40" s="1"/>
  <c r="D88" i="40" s="1"/>
  <c r="AC87" i="40"/>
  <c r="O87" i="40"/>
  <c r="L87" i="40" s="1"/>
  <c r="I87" i="40" s="1"/>
  <c r="E87" i="40" s="1"/>
  <c r="N87" i="40"/>
  <c r="K87" i="40" s="1"/>
  <c r="H87" i="40" s="1"/>
  <c r="D87" i="40" s="1"/>
  <c r="AC86" i="40"/>
  <c r="O86" i="40"/>
  <c r="L86" i="40" s="1"/>
  <c r="I86" i="40" s="1"/>
  <c r="E86" i="40" s="1"/>
  <c r="N86" i="40"/>
  <c r="K86" i="40" s="1"/>
  <c r="H86" i="40" s="1"/>
  <c r="D86" i="40" s="1"/>
  <c r="AC85" i="40"/>
  <c r="O85" i="40"/>
  <c r="L85" i="40" s="1"/>
  <c r="N85" i="40"/>
  <c r="K85" i="40" s="1"/>
  <c r="H85" i="40" s="1"/>
  <c r="D85" i="40" s="1"/>
  <c r="I85" i="40"/>
  <c r="E85" i="40" s="1"/>
  <c r="O84" i="40"/>
  <c r="L84" i="40" s="1"/>
  <c r="I84" i="40" s="1"/>
  <c r="N84" i="40"/>
  <c r="K84" i="40" s="1"/>
  <c r="H84" i="40" s="1"/>
  <c r="O83" i="40"/>
  <c r="N83" i="40"/>
  <c r="K83" i="40" s="1"/>
  <c r="H83" i="40" s="1"/>
  <c r="L83" i="40"/>
  <c r="I83" i="40" s="1"/>
  <c r="O82" i="40"/>
  <c r="L82" i="40" s="1"/>
  <c r="I82" i="40" s="1"/>
  <c r="N82" i="40"/>
  <c r="K82" i="40" s="1"/>
  <c r="H82" i="40" s="1"/>
  <c r="O81" i="40"/>
  <c r="L81" i="40" s="1"/>
  <c r="I81" i="40" s="1"/>
  <c r="E81" i="40" s="1"/>
  <c r="N81" i="40"/>
  <c r="K81" i="40" s="1"/>
  <c r="H81" i="40" s="1"/>
  <c r="D81" i="40" s="1"/>
  <c r="O80" i="40"/>
  <c r="L80" i="40" s="1"/>
  <c r="I80" i="40" s="1"/>
  <c r="N80" i="40"/>
  <c r="K80" i="40" s="1"/>
  <c r="H80" i="40" s="1"/>
  <c r="O79" i="40"/>
  <c r="L79" i="40" s="1"/>
  <c r="I79" i="40" s="1"/>
  <c r="N79" i="40"/>
  <c r="K79" i="40"/>
  <c r="H79" i="40" s="1"/>
  <c r="O78" i="40"/>
  <c r="N78" i="40"/>
  <c r="K78" i="40" s="1"/>
  <c r="H78" i="40" s="1"/>
  <c r="L78" i="40"/>
  <c r="I78" i="40" s="1"/>
  <c r="AC77" i="40"/>
  <c r="O77" i="40"/>
  <c r="N77" i="40"/>
  <c r="L77" i="40"/>
  <c r="I77" i="40" s="1"/>
  <c r="E77" i="40" s="1"/>
  <c r="K77" i="40"/>
  <c r="H77" i="40" s="1"/>
  <c r="D77" i="40" s="1"/>
  <c r="O76" i="40"/>
  <c r="N76" i="40"/>
  <c r="K76" i="40" s="1"/>
  <c r="H76" i="40" s="1"/>
  <c r="L76" i="40"/>
  <c r="I76" i="40" s="1"/>
  <c r="I75" i="40"/>
  <c r="H75" i="40"/>
  <c r="AC74" i="40"/>
  <c r="O74" i="40"/>
  <c r="N74" i="40"/>
  <c r="K74" i="40" s="1"/>
  <c r="L74" i="40"/>
  <c r="I74" i="40" s="1"/>
  <c r="E74" i="40" s="1"/>
  <c r="H74" i="40"/>
  <c r="D74" i="40" s="1"/>
  <c r="O73" i="40"/>
  <c r="N73" i="40"/>
  <c r="K73" i="40" s="1"/>
  <c r="H73" i="40" s="1"/>
  <c r="L73" i="40"/>
  <c r="I73" i="40" s="1"/>
  <c r="O72" i="40"/>
  <c r="L72" i="40" s="1"/>
  <c r="I72" i="40" s="1"/>
  <c r="N72" i="40"/>
  <c r="K72" i="40"/>
  <c r="H72" i="40" s="1"/>
  <c r="AC71" i="40"/>
  <c r="O71" i="40"/>
  <c r="L71" i="40" s="1"/>
  <c r="I71" i="40" s="1"/>
  <c r="E71" i="40" s="1"/>
  <c r="N71" i="40"/>
  <c r="K71" i="40" s="1"/>
  <c r="H71" i="40" s="1"/>
  <c r="D71" i="40" s="1"/>
  <c r="AC70" i="40"/>
  <c r="O70" i="40"/>
  <c r="L70" i="40" s="1"/>
  <c r="I70" i="40" s="1"/>
  <c r="E70" i="40" s="1"/>
  <c r="N70" i="40"/>
  <c r="K70" i="40" s="1"/>
  <c r="H70" i="40" s="1"/>
  <c r="D70" i="40" s="1"/>
  <c r="AC69" i="40"/>
  <c r="O69" i="40"/>
  <c r="L69" i="40" s="1"/>
  <c r="I69" i="40" s="1"/>
  <c r="E69" i="40" s="1"/>
  <c r="N69" i="40"/>
  <c r="K69" i="40"/>
  <c r="H69" i="40" s="1"/>
  <c r="D69" i="40"/>
  <c r="O68" i="40"/>
  <c r="N68" i="40"/>
  <c r="L68" i="40"/>
  <c r="I68" i="40" s="1"/>
  <c r="K68" i="40"/>
  <c r="H68" i="40" s="1"/>
  <c r="AC67" i="40"/>
  <c r="O67" i="40"/>
  <c r="L67" i="40" s="1"/>
  <c r="I67" i="40" s="1"/>
  <c r="N67" i="40"/>
  <c r="K67" i="40"/>
  <c r="H67" i="40" s="1"/>
  <c r="AC66" i="40"/>
  <c r="O66" i="40"/>
  <c r="L66" i="40" s="1"/>
  <c r="I66" i="40" s="1"/>
  <c r="E66" i="40" s="1"/>
  <c r="N66" i="40"/>
  <c r="K66" i="40" s="1"/>
  <c r="H66" i="40" s="1"/>
  <c r="D66" i="40" s="1"/>
  <c r="AC65" i="40"/>
  <c r="O65" i="40"/>
  <c r="L65" i="40" s="1"/>
  <c r="I65" i="40" s="1"/>
  <c r="E65" i="40" s="1"/>
  <c r="N65" i="40"/>
  <c r="K65" i="40" s="1"/>
  <c r="H65" i="40" s="1"/>
  <c r="D65" i="40" s="1"/>
  <c r="AC64" i="40"/>
  <c r="O64" i="40"/>
  <c r="L64" i="40" s="1"/>
  <c r="I64" i="40" s="1"/>
  <c r="E64" i="40" s="1"/>
  <c r="N64" i="40"/>
  <c r="K64" i="40"/>
  <c r="H64" i="40" s="1"/>
  <c r="D64" i="40" s="1"/>
  <c r="AC63" i="40"/>
  <c r="O63" i="40"/>
  <c r="N63" i="40"/>
  <c r="K63" i="40" s="1"/>
  <c r="L63" i="40"/>
  <c r="I63" i="40" s="1"/>
  <c r="E63" i="40" s="1"/>
  <c r="H63" i="40"/>
  <c r="D63" i="40" s="1"/>
  <c r="O62" i="40"/>
  <c r="N62" i="40"/>
  <c r="K62" i="40" s="1"/>
  <c r="H62" i="40" s="1"/>
  <c r="L62" i="40"/>
  <c r="I62" i="40" s="1"/>
  <c r="O61" i="40"/>
  <c r="L61" i="40" s="1"/>
  <c r="I61" i="40" s="1"/>
  <c r="N61" i="40"/>
  <c r="K61" i="40"/>
  <c r="H61" i="40" s="1"/>
  <c r="AC60" i="40"/>
  <c r="O60" i="40"/>
  <c r="L60" i="40" s="1"/>
  <c r="I60" i="40" s="1"/>
  <c r="E60" i="40" s="1"/>
  <c r="N60" i="40"/>
  <c r="K60" i="40" s="1"/>
  <c r="H60" i="40" s="1"/>
  <c r="D60" i="40" s="1"/>
  <c r="AC59" i="40"/>
  <c r="O59" i="40"/>
  <c r="L59" i="40" s="1"/>
  <c r="I59" i="40" s="1"/>
  <c r="E59" i="40" s="1"/>
  <c r="N59" i="40"/>
  <c r="K59" i="40" s="1"/>
  <c r="H59" i="40" s="1"/>
  <c r="D59" i="40" s="1"/>
  <c r="AC58" i="40"/>
  <c r="O58" i="40"/>
  <c r="L58" i="40" s="1"/>
  <c r="I58" i="40" s="1"/>
  <c r="E58" i="40" s="1"/>
  <c r="N58" i="40"/>
  <c r="K58" i="40"/>
  <c r="H58" i="40" s="1"/>
  <c r="D58" i="40" s="1"/>
  <c r="O57" i="40"/>
  <c r="L57" i="40" s="1"/>
  <c r="I57" i="40" s="1"/>
  <c r="N57" i="40"/>
  <c r="K57" i="40"/>
  <c r="H57" i="40" s="1"/>
  <c r="O56" i="40"/>
  <c r="L56" i="40" s="1"/>
  <c r="I56" i="40" s="1"/>
  <c r="N56" i="40"/>
  <c r="K56" i="40" s="1"/>
  <c r="H56" i="40" s="1"/>
  <c r="AC55" i="40"/>
  <c r="O55" i="40"/>
  <c r="L55" i="40" s="1"/>
  <c r="I55" i="40" s="1"/>
  <c r="E55" i="40" s="1"/>
  <c r="N55" i="40"/>
  <c r="K55" i="40" s="1"/>
  <c r="H55" i="40" s="1"/>
  <c r="D55" i="40" s="1"/>
  <c r="AC54" i="40"/>
  <c r="O54" i="40"/>
  <c r="L54" i="40" s="1"/>
  <c r="N54" i="40"/>
  <c r="K54" i="40" s="1"/>
  <c r="H54" i="40" s="1"/>
  <c r="D54" i="40" s="1"/>
  <c r="I54" i="40"/>
  <c r="E54" i="40" s="1"/>
  <c r="AC53" i="40"/>
  <c r="O53" i="40"/>
  <c r="L53" i="40" s="1"/>
  <c r="I53" i="40" s="1"/>
  <c r="E53" i="40" s="1"/>
  <c r="N53" i="40"/>
  <c r="K53" i="40" s="1"/>
  <c r="H53" i="40" s="1"/>
  <c r="D53" i="40" s="1"/>
  <c r="AC52" i="40"/>
  <c r="O52" i="40"/>
  <c r="N52" i="40"/>
  <c r="K52" i="40" s="1"/>
  <c r="H52" i="40" s="1"/>
  <c r="D52" i="40" s="1"/>
  <c r="L52" i="40"/>
  <c r="I52" i="40" s="1"/>
  <c r="E52" i="40" s="1"/>
  <c r="AC51" i="40"/>
  <c r="O51" i="40"/>
  <c r="L51" i="40" s="1"/>
  <c r="I51" i="40" s="1"/>
  <c r="E51" i="40" s="1"/>
  <c r="N51" i="40"/>
  <c r="K51" i="40" s="1"/>
  <c r="H51" i="40" s="1"/>
  <c r="D51" i="40" s="1"/>
  <c r="AC50" i="40"/>
  <c r="O50" i="40"/>
  <c r="L50" i="40" s="1"/>
  <c r="I50" i="40" s="1"/>
  <c r="E50" i="40" s="1"/>
  <c r="N50" i="40"/>
  <c r="K50" i="40" s="1"/>
  <c r="H50" i="40" s="1"/>
  <c r="D50" i="40" s="1"/>
  <c r="O49" i="40"/>
  <c r="L49" i="40" s="1"/>
  <c r="I49" i="40" s="1"/>
  <c r="N49" i="40"/>
  <c r="K49" i="40"/>
  <c r="H49" i="40" s="1"/>
  <c r="O48" i="40"/>
  <c r="L48" i="40" s="1"/>
  <c r="I48" i="40" s="1"/>
  <c r="N48" i="40"/>
  <c r="K48" i="40" s="1"/>
  <c r="H48" i="40" s="1"/>
  <c r="AC47" i="40"/>
  <c r="O47" i="40"/>
  <c r="L47" i="40" s="1"/>
  <c r="I47" i="40" s="1"/>
  <c r="E47" i="40" s="1"/>
  <c r="N47" i="40"/>
  <c r="K47" i="40" s="1"/>
  <c r="H47" i="40" s="1"/>
  <c r="D47" i="40" s="1"/>
  <c r="AC46" i="40"/>
  <c r="O46" i="40"/>
  <c r="L46" i="40" s="1"/>
  <c r="I46" i="40" s="1"/>
  <c r="E46" i="40" s="1"/>
  <c r="N46" i="40"/>
  <c r="K46" i="40" s="1"/>
  <c r="H46" i="40" s="1"/>
  <c r="D46" i="40" s="1"/>
  <c r="AC45" i="40"/>
  <c r="O45" i="40"/>
  <c r="L45" i="40" s="1"/>
  <c r="I45" i="40" s="1"/>
  <c r="E45" i="40" s="1"/>
  <c r="N45" i="40"/>
  <c r="K45" i="40"/>
  <c r="H45" i="40" s="1"/>
  <c r="D45" i="40" s="1"/>
  <c r="AC44" i="40"/>
  <c r="O44" i="40"/>
  <c r="N44" i="40"/>
  <c r="K44" i="40" s="1"/>
  <c r="H44" i="40" s="1"/>
  <c r="D44" i="40" s="1"/>
  <c r="L44" i="40"/>
  <c r="I44" i="40" s="1"/>
  <c r="E44" i="40" s="1"/>
  <c r="AC43" i="40"/>
  <c r="O43" i="40"/>
  <c r="L43" i="40" s="1"/>
  <c r="I43" i="40" s="1"/>
  <c r="E43" i="40" s="1"/>
  <c r="N43" i="40"/>
  <c r="K43" i="40" s="1"/>
  <c r="H43" i="40" s="1"/>
  <c r="D43" i="40" s="1"/>
  <c r="AC42" i="40"/>
  <c r="O42" i="40"/>
  <c r="L42" i="40" s="1"/>
  <c r="I42" i="40" s="1"/>
  <c r="E42" i="40" s="1"/>
  <c r="N42" i="40"/>
  <c r="K42" i="40" s="1"/>
  <c r="H42" i="40" s="1"/>
  <c r="D42" i="40" s="1"/>
  <c r="AC41" i="40"/>
  <c r="O41" i="40"/>
  <c r="L41" i="40" s="1"/>
  <c r="I41" i="40" s="1"/>
  <c r="E41" i="40" s="1"/>
  <c r="N41" i="40"/>
  <c r="K41" i="40"/>
  <c r="H41" i="40" s="1"/>
  <c r="D41" i="40" s="1"/>
  <c r="AC40" i="40"/>
  <c r="O40" i="40"/>
  <c r="N40" i="40"/>
  <c r="K40" i="40" s="1"/>
  <c r="H40" i="40" s="1"/>
  <c r="D40" i="40" s="1"/>
  <c r="L40" i="40"/>
  <c r="I40" i="40" s="1"/>
  <c r="E40" i="40" s="1"/>
  <c r="AC39" i="40"/>
  <c r="O39" i="40"/>
  <c r="L39" i="40" s="1"/>
  <c r="I39" i="40" s="1"/>
  <c r="E39" i="40" s="1"/>
  <c r="N39" i="40"/>
  <c r="K39" i="40" s="1"/>
  <c r="H39" i="40" s="1"/>
  <c r="D39" i="40" s="1"/>
  <c r="AC38" i="40"/>
  <c r="O38" i="40"/>
  <c r="L38" i="40" s="1"/>
  <c r="I38" i="40" s="1"/>
  <c r="E38" i="40" s="1"/>
  <c r="N38" i="40"/>
  <c r="K38" i="40" s="1"/>
  <c r="H38" i="40" s="1"/>
  <c r="D38" i="40" s="1"/>
  <c r="AC37" i="40"/>
  <c r="O37" i="40"/>
  <c r="L37" i="40" s="1"/>
  <c r="I37" i="40" s="1"/>
  <c r="E37" i="40" s="1"/>
  <c r="N37" i="40"/>
  <c r="K37" i="40"/>
  <c r="H37" i="40" s="1"/>
  <c r="D37" i="40" s="1"/>
  <c r="O36" i="40"/>
  <c r="L36" i="40" s="1"/>
  <c r="I36" i="40" s="1"/>
  <c r="N36" i="40"/>
  <c r="K36" i="40" s="1"/>
  <c r="H36" i="40" s="1"/>
  <c r="I35" i="40"/>
  <c r="H35" i="40"/>
  <c r="O34" i="40"/>
  <c r="L34" i="40" s="1"/>
  <c r="I34" i="40" s="1"/>
  <c r="N34" i="40"/>
  <c r="K34" i="40"/>
  <c r="H34" i="40" s="1"/>
  <c r="L33" i="40"/>
  <c r="K33" i="40"/>
  <c r="H33" i="40" s="1"/>
  <c r="I33" i="40"/>
  <c r="AC32" i="40"/>
  <c r="O32" i="40"/>
  <c r="L32" i="40" s="1"/>
  <c r="I32" i="40" s="1"/>
  <c r="E32" i="40" s="1"/>
  <c r="N32" i="40"/>
  <c r="K32" i="40" s="1"/>
  <c r="H32" i="40" s="1"/>
  <c r="D32" i="40" s="1"/>
  <c r="O31" i="40"/>
  <c r="L31" i="40" s="1"/>
  <c r="I31" i="40" s="1"/>
  <c r="N31" i="40"/>
  <c r="K31" i="40" s="1"/>
  <c r="H31" i="40" s="1"/>
  <c r="O30" i="40"/>
  <c r="N30" i="40"/>
  <c r="L30" i="40"/>
  <c r="I30" i="40" s="1"/>
  <c r="K30" i="40"/>
  <c r="H30" i="40" s="1"/>
  <c r="AC29" i="40"/>
  <c r="O29" i="40"/>
  <c r="L29" i="40" s="1"/>
  <c r="I29" i="40" s="1"/>
  <c r="E29" i="40" s="1"/>
  <c r="N29" i="40"/>
  <c r="K29" i="40"/>
  <c r="H29" i="40" s="1"/>
  <c r="D29" i="40" s="1"/>
  <c r="AC28" i="40"/>
  <c r="O28" i="40"/>
  <c r="N28" i="40"/>
  <c r="K28" i="40" s="1"/>
  <c r="H28" i="40" s="1"/>
  <c r="D28" i="40" s="1"/>
  <c r="L28" i="40"/>
  <c r="I28" i="40" s="1"/>
  <c r="E28" i="40" s="1"/>
  <c r="AC27" i="40"/>
  <c r="O27" i="40"/>
  <c r="L27" i="40" s="1"/>
  <c r="I27" i="40" s="1"/>
  <c r="E27" i="40" s="1"/>
  <c r="N27" i="40"/>
  <c r="K27" i="40" s="1"/>
  <c r="H27" i="40" s="1"/>
  <c r="D27" i="40" s="1"/>
  <c r="AC26" i="40"/>
  <c r="O26" i="40"/>
  <c r="L26" i="40" s="1"/>
  <c r="I26" i="40" s="1"/>
  <c r="E26" i="40" s="1"/>
  <c r="N26" i="40"/>
  <c r="K26" i="40" s="1"/>
  <c r="H26" i="40" s="1"/>
  <c r="D26" i="40" s="1"/>
  <c r="AC25" i="40"/>
  <c r="O25" i="40"/>
  <c r="L25" i="40" s="1"/>
  <c r="I25" i="40" s="1"/>
  <c r="E25" i="40" s="1"/>
  <c r="N25" i="40"/>
  <c r="K25" i="40"/>
  <c r="H25" i="40" s="1"/>
  <c r="D25" i="40" s="1"/>
  <c r="AC24" i="40"/>
  <c r="O24" i="40"/>
  <c r="N24" i="40"/>
  <c r="K24" i="40" s="1"/>
  <c r="H24" i="40" s="1"/>
  <c r="D24" i="40" s="1"/>
  <c r="L24" i="40"/>
  <c r="I24" i="40" s="1"/>
  <c r="E24" i="40" s="1"/>
  <c r="O23" i="40"/>
  <c r="N23" i="40"/>
  <c r="K23" i="40" s="1"/>
  <c r="H23" i="40" s="1"/>
  <c r="L23" i="40"/>
  <c r="I23" i="40" s="1"/>
  <c r="O22" i="40"/>
  <c r="L22" i="40" s="1"/>
  <c r="I22" i="40" s="1"/>
  <c r="N22" i="40"/>
  <c r="K22" i="40" s="1"/>
  <c r="H22" i="40" s="1"/>
  <c r="AC21" i="40"/>
  <c r="O21" i="40"/>
  <c r="N21" i="40"/>
  <c r="K21" i="40" s="1"/>
  <c r="H21" i="40" s="1"/>
  <c r="D21" i="40" s="1"/>
  <c r="L21" i="40"/>
  <c r="I21" i="40" s="1"/>
  <c r="E21" i="40" s="1"/>
  <c r="AC20" i="40"/>
  <c r="O20" i="40"/>
  <c r="L20" i="40" s="1"/>
  <c r="I20" i="40" s="1"/>
  <c r="E20" i="40" s="1"/>
  <c r="N20" i="40"/>
  <c r="K20" i="40" s="1"/>
  <c r="H20" i="40" s="1"/>
  <c r="D20" i="40" s="1"/>
  <c r="AC19" i="40"/>
  <c r="O19" i="40"/>
  <c r="L19" i="40" s="1"/>
  <c r="I19" i="40" s="1"/>
  <c r="E19" i="40" s="1"/>
  <c r="N19" i="40"/>
  <c r="K19" i="40"/>
  <c r="H19" i="40" s="1"/>
  <c r="D19" i="40" s="1"/>
  <c r="AC18" i="40"/>
  <c r="O18" i="40"/>
  <c r="L18" i="40" s="1"/>
  <c r="I18" i="40" s="1"/>
  <c r="E18" i="40" s="1"/>
  <c r="N18" i="40"/>
  <c r="K18" i="40"/>
  <c r="H18" i="40" s="1"/>
  <c r="D18" i="40" s="1"/>
  <c r="AC17" i="40"/>
  <c r="O17" i="40"/>
  <c r="N17" i="40"/>
  <c r="K17" i="40" s="1"/>
  <c r="H17" i="40" s="1"/>
  <c r="D17" i="40" s="1"/>
  <c r="L17" i="40"/>
  <c r="I17" i="40" s="1"/>
  <c r="E17" i="40" s="1"/>
  <c r="AC16" i="40"/>
  <c r="O16" i="40"/>
  <c r="L16" i="40" s="1"/>
  <c r="I16" i="40" s="1"/>
  <c r="E16" i="40" s="1"/>
  <c r="N16" i="40"/>
  <c r="K16" i="40" s="1"/>
  <c r="H16" i="40" s="1"/>
  <c r="D16" i="40" s="1"/>
  <c r="AC15" i="40"/>
  <c r="O15" i="40"/>
  <c r="L15" i="40" s="1"/>
  <c r="I15" i="40" s="1"/>
  <c r="E15" i="40" s="1"/>
  <c r="N15" i="40"/>
  <c r="K15" i="40"/>
  <c r="H15" i="40" s="1"/>
  <c r="D15" i="40" s="1"/>
  <c r="AC14" i="40"/>
  <c r="O14" i="40"/>
  <c r="L14" i="40" s="1"/>
  <c r="I14" i="40" s="1"/>
  <c r="E14" i="40" s="1"/>
  <c r="N14" i="40"/>
  <c r="K14" i="40"/>
  <c r="H14" i="40" s="1"/>
  <c r="D14" i="40" s="1"/>
  <c r="I13" i="40"/>
  <c r="H13" i="40"/>
  <c r="O12" i="40"/>
  <c r="L12" i="40" s="1"/>
  <c r="I12" i="40" s="1"/>
  <c r="N12" i="40"/>
  <c r="K12" i="40" s="1"/>
  <c r="H12" i="40" s="1"/>
  <c r="AC11" i="40"/>
  <c r="O11" i="40"/>
  <c r="N11" i="40"/>
  <c r="K11" i="40" s="1"/>
  <c r="H11" i="40" s="1"/>
  <c r="D11" i="40" s="1"/>
  <c r="L11" i="40"/>
  <c r="I11" i="40" s="1"/>
  <c r="E11" i="40" s="1"/>
  <c r="AC10" i="40"/>
  <c r="O10" i="40"/>
  <c r="L10" i="40" s="1"/>
  <c r="I10" i="40" s="1"/>
  <c r="E10" i="40" s="1"/>
  <c r="N10" i="40"/>
  <c r="K10" i="40" s="1"/>
  <c r="H10" i="40" s="1"/>
  <c r="D10" i="40" s="1"/>
  <c r="AC9" i="40"/>
  <c r="O9" i="40"/>
  <c r="L9" i="40" s="1"/>
  <c r="I9" i="40" s="1"/>
  <c r="E9" i="40" s="1"/>
  <c r="N9" i="40"/>
  <c r="K9" i="40"/>
  <c r="H9" i="40" s="1"/>
  <c r="D9" i="40" s="1"/>
  <c r="AC8" i="40"/>
  <c r="O8" i="40"/>
  <c r="L8" i="40" s="1"/>
  <c r="I8" i="40" s="1"/>
  <c r="E8" i="40" s="1"/>
  <c r="N8" i="40"/>
  <c r="K8" i="40"/>
  <c r="H8" i="40" s="1"/>
  <c r="D8" i="40" s="1"/>
  <c r="AC7" i="40"/>
  <c r="O7" i="40"/>
  <c r="N7" i="40"/>
  <c r="K7" i="40" s="1"/>
  <c r="H7" i="40" s="1"/>
  <c r="D7" i="40" s="1"/>
  <c r="L7" i="40"/>
  <c r="I7" i="40" s="1"/>
  <c r="E7" i="40" s="1"/>
  <c r="AC6" i="40"/>
  <c r="O6" i="40"/>
  <c r="L6" i="40" s="1"/>
  <c r="I6" i="40" s="1"/>
  <c r="E6" i="40" s="1"/>
  <c r="N6" i="40"/>
  <c r="K6" i="40" s="1"/>
  <c r="H6" i="40" s="1"/>
  <c r="D6" i="40" s="1"/>
  <c r="D43" i="39"/>
  <c r="E43" i="39"/>
  <c r="E46" i="39"/>
  <c r="AB60" i="39"/>
  <c r="AB63" i="39"/>
  <c r="AB64" i="39"/>
  <c r="AB65" i="39"/>
  <c r="AB66" i="39"/>
  <c r="AB67" i="39"/>
  <c r="AB69" i="39"/>
  <c r="AB70" i="39"/>
  <c r="AB71" i="39"/>
  <c r="AB74" i="39"/>
  <c r="AB77" i="39"/>
  <c r="AB85" i="39"/>
  <c r="AB86" i="39"/>
  <c r="AB87" i="39"/>
  <c r="AB88" i="39"/>
  <c r="AB89" i="39"/>
  <c r="AB90" i="39"/>
  <c r="AB93" i="39"/>
  <c r="AB94" i="39"/>
  <c r="AB95" i="39"/>
  <c r="AB96" i="39"/>
  <c r="AB97" i="39"/>
  <c r="AB98" i="39"/>
  <c r="AB101" i="39"/>
  <c r="AB102" i="39"/>
  <c r="AB106" i="39"/>
  <c r="AB109" i="39"/>
  <c r="AB110" i="39"/>
  <c r="AB111" i="39"/>
  <c r="AB112" i="39"/>
  <c r="AB113" i="39"/>
  <c r="AB116" i="39"/>
  <c r="AB119" i="39"/>
  <c r="AB120" i="39"/>
  <c r="AB54" i="39"/>
  <c r="AB55" i="39"/>
  <c r="AB58" i="39"/>
  <c r="AB59" i="39"/>
  <c r="AB50" i="39"/>
  <c r="AB51" i="39"/>
  <c r="AB52" i="39"/>
  <c r="AB53" i="39"/>
  <c r="AB38" i="39"/>
  <c r="AB39" i="39"/>
  <c r="AB40" i="39"/>
  <c r="AB41" i="39"/>
  <c r="AB42" i="39"/>
  <c r="AB43" i="39"/>
  <c r="AB44" i="39"/>
  <c r="AB45" i="39"/>
  <c r="AB46" i="39"/>
  <c r="AB47" i="39"/>
  <c r="AB24" i="39"/>
  <c r="AB25" i="39"/>
  <c r="AB26" i="39"/>
  <c r="AB27" i="39"/>
  <c r="AB28" i="39"/>
  <c r="AB29" i="39"/>
  <c r="AB32" i="39"/>
  <c r="AB37" i="39"/>
  <c r="AB14" i="39"/>
  <c r="AB15" i="39"/>
  <c r="AB16" i="39"/>
  <c r="AB17" i="39"/>
  <c r="AB18" i="39"/>
  <c r="AB19" i="39"/>
  <c r="AB20" i="39"/>
  <c r="AB21" i="39"/>
  <c r="AB7" i="39"/>
  <c r="AB8" i="39"/>
  <c r="AB9" i="39"/>
  <c r="AB10" i="39"/>
  <c r="AB11" i="39"/>
  <c r="AB6" i="39"/>
  <c r="H13" i="39" l="1"/>
  <c r="I13" i="39"/>
  <c r="H35" i="39"/>
  <c r="I35" i="39"/>
  <c r="H75" i="39"/>
  <c r="I75" i="39"/>
  <c r="H99" i="39"/>
  <c r="I99" i="39"/>
  <c r="H103" i="39"/>
  <c r="I103" i="39"/>
  <c r="H104" i="39"/>
  <c r="I104" i="39"/>
  <c r="H107" i="39"/>
  <c r="I107" i="39"/>
  <c r="H114" i="39"/>
  <c r="I114" i="39"/>
  <c r="H117" i="39"/>
  <c r="I117" i="39"/>
  <c r="AC20" i="38" l="1"/>
  <c r="AC36" i="38"/>
  <c r="AA7" i="38"/>
  <c r="AB7" i="38" s="1"/>
  <c r="AA8" i="38"/>
  <c r="AB8" i="38" s="1"/>
  <c r="AA9" i="38"/>
  <c r="AB9" i="38" s="1"/>
  <c r="AA10" i="38"/>
  <c r="AC10" i="38" s="1"/>
  <c r="AA11" i="38"/>
  <c r="AB11" i="38" s="1"/>
  <c r="AA12" i="38"/>
  <c r="AB12" i="38" s="1"/>
  <c r="AA13" i="38"/>
  <c r="AB13" i="38" s="1"/>
  <c r="AA14" i="38"/>
  <c r="AC14" i="38" s="1"/>
  <c r="AA15" i="38"/>
  <c r="AB15" i="38" s="1"/>
  <c r="AA16" i="38"/>
  <c r="AB16" i="38" s="1"/>
  <c r="AA17" i="38"/>
  <c r="AB17" i="38" s="1"/>
  <c r="AA18" i="38"/>
  <c r="AC18" i="38" s="1"/>
  <c r="AA19" i="38"/>
  <c r="AB19" i="38" s="1"/>
  <c r="AA20" i="38"/>
  <c r="AB20" i="38" s="1"/>
  <c r="AA21" i="38"/>
  <c r="AB21" i="38" s="1"/>
  <c r="AA22" i="38"/>
  <c r="AC22" i="38" s="1"/>
  <c r="AA23" i="38"/>
  <c r="AB23" i="38" s="1"/>
  <c r="AA24" i="38"/>
  <c r="AB24" i="38" s="1"/>
  <c r="AA25" i="38"/>
  <c r="AB25" i="38" s="1"/>
  <c r="AA26" i="38"/>
  <c r="AC26" i="38" s="1"/>
  <c r="AA27" i="38"/>
  <c r="AB27" i="38" s="1"/>
  <c r="AA28" i="38"/>
  <c r="AB28" i="38" s="1"/>
  <c r="AA29" i="38"/>
  <c r="AB29" i="38" s="1"/>
  <c r="AA30" i="38"/>
  <c r="AC30" i="38" s="1"/>
  <c r="AA31" i="38"/>
  <c r="AB31" i="38" s="1"/>
  <c r="AA32" i="38"/>
  <c r="AB32" i="38" s="1"/>
  <c r="AA33" i="38"/>
  <c r="AB33" i="38" s="1"/>
  <c r="AA34" i="38"/>
  <c r="AC34" i="38" s="1"/>
  <c r="AA35" i="38"/>
  <c r="AB35" i="38" s="1"/>
  <c r="AA36" i="38"/>
  <c r="AB36" i="38" s="1"/>
  <c r="AA37" i="38"/>
  <c r="AB37" i="38" s="1"/>
  <c r="AA38" i="38"/>
  <c r="AC38" i="38" s="1"/>
  <c r="AA39" i="38"/>
  <c r="AB39" i="38" s="1"/>
  <c r="AA40" i="38"/>
  <c r="AB40" i="38" s="1"/>
  <c r="AA41" i="38"/>
  <c r="AB41" i="38" s="1"/>
  <c r="AA42" i="38"/>
  <c r="AC42" i="38" s="1"/>
  <c r="AA43" i="38"/>
  <c r="AB43" i="38" s="1"/>
  <c r="AA44" i="38"/>
  <c r="AB44" i="38" s="1"/>
  <c r="AA45" i="38"/>
  <c r="AB45" i="38" s="1"/>
  <c r="AA46" i="38"/>
  <c r="AC46" i="38" s="1"/>
  <c r="AA47" i="38"/>
  <c r="AB47" i="38" s="1"/>
  <c r="AA48" i="38"/>
  <c r="AA49" i="38"/>
  <c r="AA50" i="38"/>
  <c r="AA51" i="38"/>
  <c r="AA52" i="38"/>
  <c r="AA53" i="38"/>
  <c r="AA54" i="38"/>
  <c r="AA55" i="38"/>
  <c r="AA56" i="38"/>
  <c r="AA57" i="38"/>
  <c r="AA58" i="38"/>
  <c r="AA59" i="38"/>
  <c r="AA60" i="38"/>
  <c r="AA61" i="38"/>
  <c r="AA62" i="38"/>
  <c r="AA63" i="38"/>
  <c r="AA64" i="38"/>
  <c r="AA65" i="38"/>
  <c r="AA66" i="38"/>
  <c r="AA67" i="38"/>
  <c r="AA68" i="38"/>
  <c r="AA69" i="38"/>
  <c r="AA70" i="38"/>
  <c r="AA71" i="38"/>
  <c r="AA72" i="38"/>
  <c r="AA73" i="38"/>
  <c r="AA74" i="38"/>
  <c r="AA75" i="38"/>
  <c r="AA76" i="38"/>
  <c r="AA77" i="38"/>
  <c r="AA78" i="38"/>
  <c r="AA79" i="38"/>
  <c r="AA80" i="38"/>
  <c r="AA81" i="38"/>
  <c r="AA82" i="38"/>
  <c r="AA83" i="38"/>
  <c r="AA84" i="38"/>
  <c r="AA85" i="38"/>
  <c r="AA86" i="38"/>
  <c r="AA87" i="38"/>
  <c r="AA88" i="38"/>
  <c r="AA89" i="38"/>
  <c r="AA90" i="38"/>
  <c r="AA91" i="38"/>
  <c r="AA92" i="38"/>
  <c r="AA93" i="38"/>
  <c r="AA94" i="38"/>
  <c r="AA95" i="38"/>
  <c r="AA96" i="38"/>
  <c r="AA97" i="38"/>
  <c r="AA98" i="38"/>
  <c r="AA99" i="38"/>
  <c r="AA100" i="38"/>
  <c r="AA101" i="38"/>
  <c r="AA102" i="38"/>
  <c r="AA103" i="38"/>
  <c r="AA104" i="38"/>
  <c r="AA105" i="38"/>
  <c r="AA106" i="38"/>
  <c r="AA107" i="38"/>
  <c r="AA108" i="38"/>
  <c r="AA109" i="38"/>
  <c r="AA110" i="38"/>
  <c r="AA111" i="38"/>
  <c r="AA112" i="38"/>
  <c r="AA113" i="38"/>
  <c r="AA114" i="38"/>
  <c r="AA115" i="38"/>
  <c r="AA116" i="38"/>
  <c r="AA117" i="38"/>
  <c r="AA118" i="38"/>
  <c r="AA119" i="38"/>
  <c r="AA6" i="38"/>
  <c r="AC6" i="38" s="1"/>
  <c r="O51" i="39"/>
  <c r="L51" i="39" s="1"/>
  <c r="N51" i="39"/>
  <c r="K51" i="39" s="1"/>
  <c r="O50" i="39"/>
  <c r="L50" i="39" s="1"/>
  <c r="N50" i="39"/>
  <c r="K50" i="39" s="1"/>
  <c r="H51" i="39" l="1"/>
  <c r="D51" i="39" s="1"/>
  <c r="H50" i="39"/>
  <c r="D50" i="39" s="1"/>
  <c r="I50" i="39"/>
  <c r="E50" i="39" s="1"/>
  <c r="I51" i="39"/>
  <c r="E51" i="39" s="1"/>
  <c r="AB6" i="38"/>
  <c r="AC32" i="38"/>
  <c r="AC16" i="38"/>
  <c r="AC44" i="38"/>
  <c r="AC28" i="38"/>
  <c r="AC12" i="38"/>
  <c r="AC40" i="38"/>
  <c r="AC24" i="38"/>
  <c r="AC8" i="38"/>
  <c r="AB46" i="38"/>
  <c r="AB42" i="38"/>
  <c r="AB38" i="38"/>
  <c r="AB34" i="38"/>
  <c r="AB30" i="38"/>
  <c r="AB26" i="38"/>
  <c r="AB22" i="38"/>
  <c r="AB18" i="38"/>
  <c r="AB14" i="38"/>
  <c r="AB10" i="38"/>
  <c r="AC47" i="38"/>
  <c r="AC45" i="38"/>
  <c r="AC43" i="38"/>
  <c r="AC41" i="38"/>
  <c r="AC39" i="38"/>
  <c r="AC37" i="38"/>
  <c r="AC35" i="38"/>
  <c r="AC33" i="38"/>
  <c r="AC31" i="38"/>
  <c r="AC29" i="38"/>
  <c r="AC27" i="38"/>
  <c r="AC25" i="38"/>
  <c r="AC23" i="38"/>
  <c r="AC21" i="38"/>
  <c r="AC19" i="38"/>
  <c r="AC17" i="38"/>
  <c r="AC15" i="38"/>
  <c r="AC13" i="38"/>
  <c r="AC11" i="38"/>
  <c r="AC9" i="38"/>
  <c r="AC7" i="38"/>
  <c r="O121" i="39"/>
  <c r="L121" i="39" s="1"/>
  <c r="I121" i="39" s="1"/>
  <c r="N121" i="39"/>
  <c r="K121" i="39" s="1"/>
  <c r="H121" i="39" s="1"/>
  <c r="O120" i="39"/>
  <c r="L120" i="39" s="1"/>
  <c r="I120" i="39" s="1"/>
  <c r="E120" i="39" s="1"/>
  <c r="N120" i="39"/>
  <c r="K120" i="39" s="1"/>
  <c r="O119" i="39"/>
  <c r="L119" i="39" s="1"/>
  <c r="N119" i="39"/>
  <c r="K119" i="39" s="1"/>
  <c r="O118" i="39"/>
  <c r="L118" i="39" s="1"/>
  <c r="I118" i="39" s="1"/>
  <c r="N118" i="39"/>
  <c r="K118" i="39" s="1"/>
  <c r="H118" i="39" s="1"/>
  <c r="O116" i="39"/>
  <c r="L116" i="39" s="1"/>
  <c r="N116" i="39"/>
  <c r="K116" i="39" s="1"/>
  <c r="O115" i="39"/>
  <c r="L115" i="39" s="1"/>
  <c r="I115" i="39" s="1"/>
  <c r="N115" i="39"/>
  <c r="K115" i="39" s="1"/>
  <c r="H115" i="39" s="1"/>
  <c r="O113" i="39"/>
  <c r="N113" i="39"/>
  <c r="K113" i="39" s="1"/>
  <c r="L113" i="39"/>
  <c r="I113" i="39" s="1"/>
  <c r="E113" i="39" s="1"/>
  <c r="O112" i="39"/>
  <c r="L112" i="39" s="1"/>
  <c r="N112" i="39"/>
  <c r="K112" i="39" s="1"/>
  <c r="O111" i="39"/>
  <c r="L111" i="39" s="1"/>
  <c r="I111" i="39" s="1"/>
  <c r="E111" i="39" s="1"/>
  <c r="N111" i="39"/>
  <c r="K111" i="39" s="1"/>
  <c r="O110" i="39"/>
  <c r="L110" i="39" s="1"/>
  <c r="N110" i="39"/>
  <c r="K110" i="39" s="1"/>
  <c r="O109" i="39"/>
  <c r="L109" i="39" s="1"/>
  <c r="N109" i="39"/>
  <c r="K109" i="39" s="1"/>
  <c r="O108" i="39"/>
  <c r="L108" i="39" s="1"/>
  <c r="I108" i="39" s="1"/>
  <c r="N108" i="39"/>
  <c r="K108" i="39" s="1"/>
  <c r="H108" i="39" s="1"/>
  <c r="O106" i="39"/>
  <c r="L106" i="39" s="1"/>
  <c r="I106" i="39" s="1"/>
  <c r="E106" i="39" s="1"/>
  <c r="N106" i="39"/>
  <c r="K106" i="39" s="1"/>
  <c r="O105" i="39"/>
  <c r="L105" i="39" s="1"/>
  <c r="I105" i="39" s="1"/>
  <c r="N105" i="39"/>
  <c r="K105" i="39" s="1"/>
  <c r="H105" i="39" s="1"/>
  <c r="O102" i="39"/>
  <c r="L102" i="39" s="1"/>
  <c r="N102" i="39"/>
  <c r="K102" i="39" s="1"/>
  <c r="H102" i="39" s="1"/>
  <c r="D102" i="39" s="1"/>
  <c r="O101" i="39"/>
  <c r="L101" i="39" s="1"/>
  <c r="I101" i="39" s="1"/>
  <c r="E101" i="39" s="1"/>
  <c r="N101" i="39"/>
  <c r="K101" i="39" s="1"/>
  <c r="O100" i="39"/>
  <c r="L100" i="39" s="1"/>
  <c r="I100" i="39" s="1"/>
  <c r="N100" i="39"/>
  <c r="K100" i="39" s="1"/>
  <c r="H100" i="39" s="1"/>
  <c r="O98" i="39"/>
  <c r="L98" i="39" s="1"/>
  <c r="N98" i="39"/>
  <c r="K98" i="39" s="1"/>
  <c r="O97" i="39"/>
  <c r="L97" i="39" s="1"/>
  <c r="I97" i="39" s="1"/>
  <c r="E97" i="39" s="1"/>
  <c r="N97" i="39"/>
  <c r="K97" i="39" s="1"/>
  <c r="O96" i="39"/>
  <c r="L96" i="39" s="1"/>
  <c r="N96" i="39"/>
  <c r="K96" i="39" s="1"/>
  <c r="H96" i="39" s="1"/>
  <c r="D96" i="39"/>
  <c r="O95" i="39"/>
  <c r="L95" i="39" s="1"/>
  <c r="I95" i="39" s="1"/>
  <c r="E95" i="39" s="1"/>
  <c r="N95" i="39"/>
  <c r="K95" i="39" s="1"/>
  <c r="O94" i="39"/>
  <c r="L94" i="39" s="1"/>
  <c r="N94" i="39"/>
  <c r="K94" i="39" s="1"/>
  <c r="O93" i="39"/>
  <c r="L93" i="39" s="1"/>
  <c r="I93" i="39" s="1"/>
  <c r="E93" i="39" s="1"/>
  <c r="N93" i="39"/>
  <c r="K93" i="39" s="1"/>
  <c r="O92" i="39"/>
  <c r="L92" i="39" s="1"/>
  <c r="I92" i="39" s="1"/>
  <c r="N92" i="39"/>
  <c r="K92" i="39" s="1"/>
  <c r="H92" i="39" s="1"/>
  <c r="O91" i="39"/>
  <c r="L91" i="39" s="1"/>
  <c r="I91" i="39" s="1"/>
  <c r="N91" i="39"/>
  <c r="K91" i="39" s="1"/>
  <c r="H91" i="39" s="1"/>
  <c r="O90" i="39"/>
  <c r="L90" i="39" s="1"/>
  <c r="N90" i="39"/>
  <c r="K90" i="39" s="1"/>
  <c r="H90" i="39" s="1"/>
  <c r="D90" i="39" s="1"/>
  <c r="O89" i="39"/>
  <c r="L89" i="39" s="1"/>
  <c r="N89" i="39"/>
  <c r="K89" i="39" s="1"/>
  <c r="O88" i="39"/>
  <c r="L88" i="39" s="1"/>
  <c r="N88" i="39"/>
  <c r="K88" i="39" s="1"/>
  <c r="O87" i="39"/>
  <c r="L87" i="39" s="1"/>
  <c r="I87" i="39" s="1"/>
  <c r="E87" i="39" s="1"/>
  <c r="N87" i="39"/>
  <c r="K87" i="39" s="1"/>
  <c r="O86" i="39"/>
  <c r="L86" i="39" s="1"/>
  <c r="N86" i="39"/>
  <c r="K86" i="39" s="1"/>
  <c r="H86" i="39" s="1"/>
  <c r="D86" i="39" s="1"/>
  <c r="O85" i="39"/>
  <c r="L85" i="39" s="1"/>
  <c r="N85" i="39"/>
  <c r="K85" i="39" s="1"/>
  <c r="O84" i="39"/>
  <c r="L84" i="39" s="1"/>
  <c r="I84" i="39" s="1"/>
  <c r="N84" i="39"/>
  <c r="K84" i="39" s="1"/>
  <c r="H84" i="39" s="1"/>
  <c r="O83" i="39"/>
  <c r="L83" i="39" s="1"/>
  <c r="I83" i="39" s="1"/>
  <c r="N83" i="39"/>
  <c r="K83" i="39" s="1"/>
  <c r="H83" i="39" s="1"/>
  <c r="O82" i="39"/>
  <c r="L82" i="39" s="1"/>
  <c r="I82" i="39" s="1"/>
  <c r="N82" i="39"/>
  <c r="K82" i="39" s="1"/>
  <c r="H82" i="39" s="1"/>
  <c r="O81" i="39"/>
  <c r="L81" i="39" s="1"/>
  <c r="N81" i="39"/>
  <c r="K81" i="39" s="1"/>
  <c r="O80" i="39"/>
  <c r="L80" i="39" s="1"/>
  <c r="I80" i="39" s="1"/>
  <c r="N80" i="39"/>
  <c r="K80" i="39" s="1"/>
  <c r="H80" i="39" s="1"/>
  <c r="O79" i="39"/>
  <c r="L79" i="39" s="1"/>
  <c r="I79" i="39" s="1"/>
  <c r="N79" i="39"/>
  <c r="K79" i="39" s="1"/>
  <c r="H79" i="39" s="1"/>
  <c r="O78" i="39"/>
  <c r="L78" i="39" s="1"/>
  <c r="I78" i="39" s="1"/>
  <c r="N78" i="39"/>
  <c r="K78" i="39" s="1"/>
  <c r="H78" i="39" s="1"/>
  <c r="O77" i="39"/>
  <c r="L77" i="39" s="1"/>
  <c r="I77" i="39" s="1"/>
  <c r="E77" i="39" s="1"/>
  <c r="N77" i="39"/>
  <c r="K77" i="39" s="1"/>
  <c r="O76" i="39"/>
  <c r="L76" i="39" s="1"/>
  <c r="I76" i="39" s="1"/>
  <c r="N76" i="39"/>
  <c r="K76" i="39" s="1"/>
  <c r="H76" i="39" s="1"/>
  <c r="O74" i="39"/>
  <c r="L74" i="39" s="1"/>
  <c r="N74" i="39"/>
  <c r="K74" i="39" s="1"/>
  <c r="O73" i="39"/>
  <c r="L73" i="39" s="1"/>
  <c r="I73" i="39" s="1"/>
  <c r="N73" i="39"/>
  <c r="K73" i="39" s="1"/>
  <c r="H73" i="39" s="1"/>
  <c r="O72" i="39"/>
  <c r="L72" i="39" s="1"/>
  <c r="I72" i="39" s="1"/>
  <c r="N72" i="39"/>
  <c r="K72" i="39" s="1"/>
  <c r="H72" i="39" s="1"/>
  <c r="O71" i="39"/>
  <c r="L71" i="39" s="1"/>
  <c r="N71" i="39"/>
  <c r="K71" i="39" s="1"/>
  <c r="O70" i="39"/>
  <c r="L70" i="39" s="1"/>
  <c r="N70" i="39"/>
  <c r="K70" i="39" s="1"/>
  <c r="O69" i="39"/>
  <c r="L69" i="39" s="1"/>
  <c r="N69" i="39"/>
  <c r="K69" i="39" s="1"/>
  <c r="O68" i="39"/>
  <c r="L68" i="39" s="1"/>
  <c r="I68" i="39" s="1"/>
  <c r="N68" i="39"/>
  <c r="K68" i="39" s="1"/>
  <c r="H68" i="39" s="1"/>
  <c r="O67" i="39"/>
  <c r="L67" i="39" s="1"/>
  <c r="I67" i="39" s="1"/>
  <c r="N67" i="39"/>
  <c r="K67" i="39" s="1"/>
  <c r="H67" i="39" s="1"/>
  <c r="O66" i="39"/>
  <c r="L66" i="39" s="1"/>
  <c r="N66" i="39"/>
  <c r="K66" i="39" s="1"/>
  <c r="O65" i="39"/>
  <c r="L65" i="39" s="1"/>
  <c r="N65" i="39"/>
  <c r="K65" i="39" s="1"/>
  <c r="O64" i="39"/>
  <c r="L64" i="39" s="1"/>
  <c r="N64" i="39"/>
  <c r="K64" i="39" s="1"/>
  <c r="H64" i="39" s="1"/>
  <c r="D64" i="39" s="1"/>
  <c r="O63" i="39"/>
  <c r="L63" i="39" s="1"/>
  <c r="N63" i="39"/>
  <c r="K63" i="39" s="1"/>
  <c r="O62" i="39"/>
  <c r="L62" i="39" s="1"/>
  <c r="I62" i="39" s="1"/>
  <c r="N62" i="39"/>
  <c r="K62" i="39" s="1"/>
  <c r="H62" i="39" s="1"/>
  <c r="O61" i="39"/>
  <c r="L61" i="39" s="1"/>
  <c r="I61" i="39" s="1"/>
  <c r="N61" i="39"/>
  <c r="K61" i="39" s="1"/>
  <c r="H61" i="39" s="1"/>
  <c r="O60" i="39"/>
  <c r="L60" i="39" s="1"/>
  <c r="N60" i="39"/>
  <c r="K60" i="39" s="1"/>
  <c r="O59" i="39"/>
  <c r="L59" i="39" s="1"/>
  <c r="N59" i="39"/>
  <c r="K59" i="39" s="1"/>
  <c r="O58" i="39"/>
  <c r="L58" i="39" s="1"/>
  <c r="N58" i="39"/>
  <c r="K58" i="39"/>
  <c r="O57" i="39"/>
  <c r="L57" i="39" s="1"/>
  <c r="I57" i="39" s="1"/>
  <c r="N57" i="39"/>
  <c r="K57" i="39" s="1"/>
  <c r="H57" i="39" s="1"/>
  <c r="O56" i="39"/>
  <c r="L56" i="39" s="1"/>
  <c r="I56" i="39" s="1"/>
  <c r="N56" i="39"/>
  <c r="K56" i="39" s="1"/>
  <c r="H56" i="39" s="1"/>
  <c r="O55" i="39"/>
  <c r="L55" i="39" s="1"/>
  <c r="I55" i="39" s="1"/>
  <c r="E55" i="39" s="1"/>
  <c r="N55" i="39"/>
  <c r="K55" i="39" s="1"/>
  <c r="O54" i="39"/>
  <c r="L54" i="39" s="1"/>
  <c r="N54" i="39"/>
  <c r="K54" i="39" s="1"/>
  <c r="O53" i="39"/>
  <c r="L53" i="39" s="1"/>
  <c r="N53" i="39"/>
  <c r="K53" i="39" s="1"/>
  <c r="O52" i="39"/>
  <c r="L52" i="39" s="1"/>
  <c r="N52" i="39"/>
  <c r="K52" i="39" s="1"/>
  <c r="H52" i="39" s="1"/>
  <c r="D52" i="39" s="1"/>
  <c r="O49" i="39"/>
  <c r="L49" i="39" s="1"/>
  <c r="I49" i="39" s="1"/>
  <c r="N49" i="39"/>
  <c r="K49" i="39" s="1"/>
  <c r="H49" i="39" s="1"/>
  <c r="O48" i="39"/>
  <c r="L48" i="39" s="1"/>
  <c r="I48" i="39" s="1"/>
  <c r="N48" i="39"/>
  <c r="K48" i="39" s="1"/>
  <c r="H48" i="39" s="1"/>
  <c r="O47" i="39"/>
  <c r="L47" i="39" s="1"/>
  <c r="N47" i="39"/>
  <c r="K47" i="39" s="1"/>
  <c r="O46" i="39"/>
  <c r="L46" i="39" s="1"/>
  <c r="N46" i="39"/>
  <c r="K46" i="39" s="1"/>
  <c r="O45" i="39"/>
  <c r="L45" i="39" s="1"/>
  <c r="N45" i="39"/>
  <c r="K45" i="39" s="1"/>
  <c r="O44" i="39"/>
  <c r="L44" i="39" s="1"/>
  <c r="N44" i="39"/>
  <c r="K44" i="39" s="1"/>
  <c r="O43" i="39"/>
  <c r="L43" i="39" s="1"/>
  <c r="I43" i="39" s="1"/>
  <c r="N43" i="39"/>
  <c r="K43" i="39" s="1"/>
  <c r="H43" i="39" s="1"/>
  <c r="O42" i="39"/>
  <c r="L42" i="39" s="1"/>
  <c r="N42" i="39"/>
  <c r="K42" i="39" s="1"/>
  <c r="O41" i="39"/>
  <c r="L41" i="39" s="1"/>
  <c r="N41" i="39"/>
  <c r="K41" i="39" s="1"/>
  <c r="O40" i="39"/>
  <c r="L40" i="39" s="1"/>
  <c r="N40" i="39"/>
  <c r="K40" i="39" s="1"/>
  <c r="O39" i="39"/>
  <c r="L39" i="39" s="1"/>
  <c r="N39" i="39"/>
  <c r="K39" i="39" s="1"/>
  <c r="O38" i="39"/>
  <c r="L38" i="39" s="1"/>
  <c r="N38" i="39"/>
  <c r="K38" i="39" s="1"/>
  <c r="O37" i="39"/>
  <c r="L37" i="39" s="1"/>
  <c r="N37" i="39"/>
  <c r="K37" i="39" s="1"/>
  <c r="O36" i="39"/>
  <c r="L36" i="39" s="1"/>
  <c r="I36" i="39" s="1"/>
  <c r="N36" i="39"/>
  <c r="K36" i="39" s="1"/>
  <c r="H36" i="39" s="1"/>
  <c r="O34" i="39"/>
  <c r="L34" i="39" s="1"/>
  <c r="I34" i="39" s="1"/>
  <c r="N34" i="39"/>
  <c r="K34" i="39" s="1"/>
  <c r="H34" i="39" s="1"/>
  <c r="L33" i="39"/>
  <c r="I33" i="39" s="1"/>
  <c r="K33" i="39"/>
  <c r="H33" i="39" s="1"/>
  <c r="O32" i="39"/>
  <c r="L32" i="39" s="1"/>
  <c r="N32" i="39"/>
  <c r="K32" i="39" s="1"/>
  <c r="O31" i="39"/>
  <c r="L31" i="39" s="1"/>
  <c r="I31" i="39" s="1"/>
  <c r="N31" i="39"/>
  <c r="K31" i="39" s="1"/>
  <c r="H31" i="39" s="1"/>
  <c r="O30" i="39"/>
  <c r="L30" i="39" s="1"/>
  <c r="I30" i="39" s="1"/>
  <c r="N30" i="39"/>
  <c r="K30" i="39" s="1"/>
  <c r="H30" i="39" s="1"/>
  <c r="O29" i="39"/>
  <c r="L29" i="39" s="1"/>
  <c r="N29" i="39"/>
  <c r="K29" i="39" s="1"/>
  <c r="O28" i="39"/>
  <c r="L28" i="39" s="1"/>
  <c r="N28" i="39"/>
  <c r="K28" i="39" s="1"/>
  <c r="O27" i="39"/>
  <c r="L27" i="39" s="1"/>
  <c r="N27" i="39"/>
  <c r="K27" i="39" s="1"/>
  <c r="O26" i="39"/>
  <c r="L26" i="39" s="1"/>
  <c r="N26" i="39"/>
  <c r="K26" i="39" s="1"/>
  <c r="O25" i="39"/>
  <c r="L25" i="39" s="1"/>
  <c r="N25" i="39"/>
  <c r="K25" i="39" s="1"/>
  <c r="O24" i="39"/>
  <c r="L24" i="39" s="1"/>
  <c r="N24" i="39"/>
  <c r="K24" i="39" s="1"/>
  <c r="O23" i="39"/>
  <c r="L23" i="39" s="1"/>
  <c r="I23" i="39" s="1"/>
  <c r="N23" i="39"/>
  <c r="K23" i="39" s="1"/>
  <c r="H23" i="39" s="1"/>
  <c r="O22" i="39"/>
  <c r="N22" i="39"/>
  <c r="K22" i="39" s="1"/>
  <c r="H22" i="39" s="1"/>
  <c r="L22" i="39"/>
  <c r="I22" i="39" s="1"/>
  <c r="O21" i="39"/>
  <c r="L21" i="39" s="1"/>
  <c r="N21" i="39"/>
  <c r="K21" i="39" s="1"/>
  <c r="O20" i="39"/>
  <c r="L20" i="39" s="1"/>
  <c r="N20" i="39"/>
  <c r="K20" i="39" s="1"/>
  <c r="O19" i="39"/>
  <c r="L19" i="39" s="1"/>
  <c r="I19" i="39" s="1"/>
  <c r="E19" i="39" s="1"/>
  <c r="N19" i="39"/>
  <c r="K19" i="39" s="1"/>
  <c r="O18" i="39"/>
  <c r="L18" i="39" s="1"/>
  <c r="N18" i="39"/>
  <c r="K18" i="39" s="1"/>
  <c r="O17" i="39"/>
  <c r="L17" i="39" s="1"/>
  <c r="I17" i="39" s="1"/>
  <c r="E17" i="39" s="1"/>
  <c r="N17" i="39"/>
  <c r="K17" i="39" s="1"/>
  <c r="O16" i="39"/>
  <c r="L16" i="39" s="1"/>
  <c r="N16" i="39"/>
  <c r="K16" i="39" s="1"/>
  <c r="H16" i="39" s="1"/>
  <c r="D16" i="39" s="1"/>
  <c r="O15" i="39"/>
  <c r="L15" i="39" s="1"/>
  <c r="I15" i="39" s="1"/>
  <c r="E15" i="39" s="1"/>
  <c r="N15" i="39"/>
  <c r="K15" i="39" s="1"/>
  <c r="O14" i="39"/>
  <c r="L14" i="39" s="1"/>
  <c r="N14" i="39"/>
  <c r="K14" i="39" s="1"/>
  <c r="O12" i="39"/>
  <c r="L12" i="39" s="1"/>
  <c r="I12" i="39" s="1"/>
  <c r="N12" i="39"/>
  <c r="K12" i="39" s="1"/>
  <c r="H12" i="39" s="1"/>
  <c r="O11" i="39"/>
  <c r="L11" i="39" s="1"/>
  <c r="N11" i="39"/>
  <c r="K11" i="39" s="1"/>
  <c r="O10" i="39"/>
  <c r="L10" i="39" s="1"/>
  <c r="N10" i="39"/>
  <c r="K10" i="39" s="1"/>
  <c r="O9" i="39"/>
  <c r="L9" i="39" s="1"/>
  <c r="N9" i="39"/>
  <c r="K9" i="39" s="1"/>
  <c r="O8" i="39"/>
  <c r="L8" i="39" s="1"/>
  <c r="N8" i="39"/>
  <c r="K8" i="39" s="1"/>
  <c r="H8" i="39" s="1"/>
  <c r="D8" i="39" s="1"/>
  <c r="O7" i="39"/>
  <c r="L7" i="39" s="1"/>
  <c r="N7" i="39"/>
  <c r="K7" i="39"/>
  <c r="O6" i="39"/>
  <c r="L6" i="39" s="1"/>
  <c r="N6" i="39"/>
  <c r="K6" i="39" s="1"/>
  <c r="I28" i="39" l="1"/>
  <c r="E28" i="39" s="1"/>
  <c r="I42" i="39"/>
  <c r="E42" i="39" s="1"/>
  <c r="I109" i="39"/>
  <c r="E109" i="39" s="1"/>
  <c r="H116" i="39"/>
  <c r="D116" i="39" s="1"/>
  <c r="I7" i="39"/>
  <c r="E7" i="39" s="1"/>
  <c r="I11" i="39"/>
  <c r="E11" i="39" s="1"/>
  <c r="I20" i="39"/>
  <c r="E20" i="39" s="1"/>
  <c r="H26" i="39"/>
  <c r="D26" i="39" s="1"/>
  <c r="H39" i="39"/>
  <c r="D39" i="39" s="1"/>
  <c r="H87" i="39"/>
  <c r="D87" i="39" s="1"/>
  <c r="H94" i="39"/>
  <c r="D94" i="39" s="1"/>
  <c r="H106" i="39"/>
  <c r="D106" i="39" s="1"/>
  <c r="I116" i="39"/>
  <c r="E116" i="39" s="1"/>
  <c r="H11" i="39"/>
  <c r="D11" i="39" s="1"/>
  <c r="H18" i="39"/>
  <c r="D18" i="39" s="1"/>
  <c r="I85" i="39"/>
  <c r="E85" i="39" s="1"/>
  <c r="I90" i="39"/>
  <c r="E90" i="39" s="1"/>
  <c r="I94" i="39"/>
  <c r="E94" i="39" s="1"/>
  <c r="H110" i="39"/>
  <c r="D110" i="39" s="1"/>
  <c r="H119" i="39"/>
  <c r="D119" i="39" s="1"/>
  <c r="H21" i="39"/>
  <c r="D21" i="39" s="1"/>
  <c r="H47" i="39"/>
  <c r="D47" i="39" s="1"/>
  <c r="I10" i="39"/>
  <c r="E10" i="39" s="1"/>
  <c r="H25" i="39"/>
  <c r="D25" i="39" s="1"/>
  <c r="I32" i="39"/>
  <c r="E32" i="39" s="1"/>
  <c r="I39" i="39"/>
  <c r="E39" i="39" s="1"/>
  <c r="I46" i="39"/>
  <c r="H14" i="39"/>
  <c r="D14" i="39" s="1"/>
  <c r="H17" i="39"/>
  <c r="D17" i="39" s="1"/>
  <c r="I24" i="39"/>
  <c r="E24" i="39" s="1"/>
  <c r="H29" i="39"/>
  <c r="D29" i="39" s="1"/>
  <c r="I38" i="39"/>
  <c r="E38" i="39" s="1"/>
  <c r="I45" i="39"/>
  <c r="E45" i="39" s="1"/>
  <c r="I98" i="39"/>
  <c r="E98" i="39" s="1"/>
  <c r="I110" i="39"/>
  <c r="E110" i="39" s="1"/>
  <c r="I119" i="39"/>
  <c r="E119" i="39" s="1"/>
  <c r="I8" i="39"/>
  <c r="E8" i="39" s="1"/>
  <c r="I40" i="39"/>
  <c r="E40" i="39" s="1"/>
  <c r="I44" i="39"/>
  <c r="E44" i="39" s="1"/>
  <c r="H54" i="39"/>
  <c r="D54" i="39" s="1"/>
  <c r="H66" i="39"/>
  <c r="D66" i="39" s="1"/>
  <c r="I69" i="39"/>
  <c r="E69" i="39" s="1"/>
  <c r="H70" i="39"/>
  <c r="D70" i="39" s="1"/>
  <c r="H71" i="39"/>
  <c r="D71" i="39" s="1"/>
  <c r="I81" i="39"/>
  <c r="E81" i="39" s="1"/>
  <c r="I102" i="39"/>
  <c r="E102" i="39" s="1"/>
  <c r="H120" i="39"/>
  <c r="D120" i="39" s="1"/>
  <c r="H6" i="39"/>
  <c r="D6" i="39" s="1"/>
  <c r="I14" i="39"/>
  <c r="E14" i="39" s="1"/>
  <c r="I26" i="39"/>
  <c r="E26" i="39" s="1"/>
  <c r="H44" i="39"/>
  <c r="D44" i="39" s="1"/>
  <c r="I54" i="39"/>
  <c r="E54" i="39" s="1"/>
  <c r="H55" i="39"/>
  <c r="D55" i="39" s="1"/>
  <c r="I59" i="39"/>
  <c r="E59" i="39" s="1"/>
  <c r="I66" i="39"/>
  <c r="E66" i="39" s="1"/>
  <c r="I70" i="39"/>
  <c r="E70" i="39" s="1"/>
  <c r="H88" i="39"/>
  <c r="D88" i="39" s="1"/>
  <c r="H89" i="39"/>
  <c r="D89" i="39" s="1"/>
  <c r="H98" i="39"/>
  <c r="D98" i="39" s="1"/>
  <c r="I112" i="39"/>
  <c r="E112" i="39" s="1"/>
  <c r="H113" i="39"/>
  <c r="D113" i="39" s="1"/>
  <c r="I6" i="39"/>
  <c r="E6" i="39" s="1"/>
  <c r="I16" i="39"/>
  <c r="E16" i="39" s="1"/>
  <c r="I18" i="39"/>
  <c r="E18" i="39" s="1"/>
  <c r="I27" i="39"/>
  <c r="E27" i="39" s="1"/>
  <c r="H45" i="39"/>
  <c r="D45" i="39" s="1"/>
  <c r="H58" i="39"/>
  <c r="D58" i="39" s="1"/>
  <c r="H59" i="39"/>
  <c r="D59" i="39" s="1"/>
  <c r="I60" i="39"/>
  <c r="E60" i="39" s="1"/>
  <c r="I65" i="39"/>
  <c r="E65" i="39" s="1"/>
  <c r="H95" i="39"/>
  <c r="D95" i="39" s="1"/>
  <c r="H112" i="39"/>
  <c r="D112" i="39" s="1"/>
  <c r="H9" i="39"/>
  <c r="D9" i="39" s="1"/>
  <c r="H10" i="39"/>
  <c r="D10" i="39" s="1"/>
  <c r="H37" i="39"/>
  <c r="D37" i="39" s="1"/>
  <c r="H38" i="39"/>
  <c r="D38" i="39" s="1"/>
  <c r="H40" i="39"/>
  <c r="D40" i="39" s="1"/>
  <c r="H41" i="39"/>
  <c r="D41" i="39" s="1"/>
  <c r="H42" i="39"/>
  <c r="D42" i="39" s="1"/>
  <c r="H46" i="39"/>
  <c r="D46" i="39" s="1"/>
  <c r="I58" i="39"/>
  <c r="E58" i="39" s="1"/>
  <c r="H63" i="39"/>
  <c r="D63" i="39" s="1"/>
  <c r="H74" i="39"/>
  <c r="D74" i="39" s="1"/>
  <c r="H81" i="39"/>
  <c r="D81" i="39" s="1"/>
  <c r="I88" i="39"/>
  <c r="E88" i="39" s="1"/>
  <c r="I96" i="39"/>
  <c r="E96" i="39" s="1"/>
  <c r="H97" i="39"/>
  <c r="D97" i="39" s="1"/>
  <c r="H7" i="39"/>
  <c r="D7" i="39" s="1"/>
  <c r="H15" i="39"/>
  <c r="D15" i="39" s="1"/>
  <c r="I53" i="39"/>
  <c r="E53" i="39" s="1"/>
  <c r="I86" i="39"/>
  <c r="E86" i="39" s="1"/>
  <c r="I89" i="39"/>
  <c r="E89" i="39" s="1"/>
  <c r="H101" i="39"/>
  <c r="D101" i="39" s="1"/>
  <c r="H111" i="39"/>
  <c r="D111" i="39" s="1"/>
  <c r="I9" i="39"/>
  <c r="E9" i="39" s="1"/>
  <c r="H19" i="39"/>
  <c r="D19" i="39" s="1"/>
  <c r="H20" i="39"/>
  <c r="D20" i="39" s="1"/>
  <c r="I21" i="39"/>
  <c r="E21" i="39" s="1"/>
  <c r="H24" i="39"/>
  <c r="D24" i="39" s="1"/>
  <c r="I25" i="39"/>
  <c r="E25" i="39" s="1"/>
  <c r="H27" i="39"/>
  <c r="D27" i="39" s="1"/>
  <c r="H28" i="39"/>
  <c r="D28" i="39" s="1"/>
  <c r="I29" i="39"/>
  <c r="E29" i="39" s="1"/>
  <c r="H32" i="39"/>
  <c r="D32" i="39" s="1"/>
  <c r="I37" i="39"/>
  <c r="E37" i="39" s="1"/>
  <c r="I41" i="39"/>
  <c r="E41" i="39" s="1"/>
  <c r="I47" i="39"/>
  <c r="E47" i="39" s="1"/>
  <c r="I52" i="39"/>
  <c r="E52" i="39" s="1"/>
  <c r="H53" i="39"/>
  <c r="D53" i="39" s="1"/>
  <c r="H60" i="39"/>
  <c r="D60" i="39" s="1"/>
  <c r="I63" i="39"/>
  <c r="E63" i="39" s="1"/>
  <c r="I64" i="39"/>
  <c r="E64" i="39" s="1"/>
  <c r="H65" i="39"/>
  <c r="D65" i="39" s="1"/>
  <c r="H69" i="39"/>
  <c r="D69" i="39" s="1"/>
  <c r="I71" i="39"/>
  <c r="E71" i="39" s="1"/>
  <c r="I74" i="39"/>
  <c r="E74" i="39" s="1"/>
  <c r="H77" i="39"/>
  <c r="D77" i="39" s="1"/>
  <c r="H85" i="39"/>
  <c r="D85" i="39" s="1"/>
  <c r="H93" i="39"/>
  <c r="D93" i="39" s="1"/>
  <c r="H109" i="39"/>
  <c r="D109" i="39" s="1"/>
  <c r="O119" i="38"/>
  <c r="L119" i="38" s="1"/>
  <c r="I119" i="38" s="1"/>
  <c r="N119" i="38"/>
  <c r="K119" i="38"/>
  <c r="H119" i="38" s="1"/>
  <c r="F119" i="38"/>
  <c r="Z118" i="38"/>
  <c r="O118" i="38"/>
  <c r="L118" i="38" s="1"/>
  <c r="I118" i="38" s="1"/>
  <c r="E118" i="38" s="1"/>
  <c r="N118" i="38"/>
  <c r="K118" i="38" s="1"/>
  <c r="H118" i="38" s="1"/>
  <c r="D118" i="38" s="1"/>
  <c r="Z117" i="38"/>
  <c r="O117" i="38"/>
  <c r="N117" i="38"/>
  <c r="K117" i="38" s="1"/>
  <c r="H117" i="38" s="1"/>
  <c r="D117" i="38" s="1"/>
  <c r="L117" i="38"/>
  <c r="I117" i="38" s="1"/>
  <c r="E117" i="38" s="1"/>
  <c r="Z116" i="38"/>
  <c r="O116" i="38"/>
  <c r="L116" i="38" s="1"/>
  <c r="I116" i="38" s="1"/>
  <c r="N116" i="38"/>
  <c r="K116" i="38" s="1"/>
  <c r="H116" i="38" s="1"/>
  <c r="Z114" i="38"/>
  <c r="O114" i="38"/>
  <c r="N114" i="38"/>
  <c r="K114" i="38" s="1"/>
  <c r="H114" i="38" s="1"/>
  <c r="D114" i="38" s="1"/>
  <c r="L114" i="38"/>
  <c r="I114" i="38" s="1"/>
  <c r="E114" i="38" s="1"/>
  <c r="Z113" i="38"/>
  <c r="O113" i="38"/>
  <c r="L113" i="38" s="1"/>
  <c r="I113" i="38" s="1"/>
  <c r="N113" i="38"/>
  <c r="K113" i="38" s="1"/>
  <c r="H113" i="38" s="1"/>
  <c r="Z112" i="38"/>
  <c r="Z111" i="38"/>
  <c r="O111" i="38"/>
  <c r="L111" i="38" s="1"/>
  <c r="N111" i="38"/>
  <c r="K111" i="38" s="1"/>
  <c r="H111" i="38" s="1"/>
  <c r="D111" i="38" s="1"/>
  <c r="I111" i="38"/>
  <c r="E111" i="38" s="1"/>
  <c r="Z110" i="38"/>
  <c r="O110" i="38"/>
  <c r="L110" i="38" s="1"/>
  <c r="I110" i="38" s="1"/>
  <c r="E110" i="38" s="1"/>
  <c r="N110" i="38"/>
  <c r="K110" i="38" s="1"/>
  <c r="H110" i="38" s="1"/>
  <c r="D110" i="38" s="1"/>
  <c r="Z109" i="38"/>
  <c r="O109" i="38"/>
  <c r="N109" i="38"/>
  <c r="L109" i="38"/>
  <c r="I109" i="38" s="1"/>
  <c r="E109" i="38" s="1"/>
  <c r="K109" i="38"/>
  <c r="H109" i="38" s="1"/>
  <c r="D109" i="38" s="1"/>
  <c r="Z108" i="38"/>
  <c r="O108" i="38"/>
  <c r="N108" i="38"/>
  <c r="K108" i="38" s="1"/>
  <c r="H108" i="38" s="1"/>
  <c r="D108" i="38" s="1"/>
  <c r="L108" i="38"/>
  <c r="I108" i="38" s="1"/>
  <c r="E108" i="38" s="1"/>
  <c r="Z107" i="38"/>
  <c r="O107" i="38"/>
  <c r="L107" i="38" s="1"/>
  <c r="N107" i="38"/>
  <c r="K107" i="38" s="1"/>
  <c r="H107" i="38" s="1"/>
  <c r="D107" i="38" s="1"/>
  <c r="I107" i="38"/>
  <c r="E107" i="38" s="1"/>
  <c r="Z106" i="38"/>
  <c r="O106" i="38"/>
  <c r="L106" i="38" s="1"/>
  <c r="I106" i="38" s="1"/>
  <c r="N106" i="38"/>
  <c r="K106" i="38"/>
  <c r="H106" i="38" s="1"/>
  <c r="Z104" i="38"/>
  <c r="O104" i="38"/>
  <c r="L104" i="38" s="1"/>
  <c r="I104" i="38" s="1"/>
  <c r="E104" i="38" s="1"/>
  <c r="N104" i="38"/>
  <c r="K104" i="38" s="1"/>
  <c r="H104" i="38" s="1"/>
  <c r="D104" i="38" s="1"/>
  <c r="Z103" i="38"/>
  <c r="O103" i="38"/>
  <c r="L103" i="38" s="1"/>
  <c r="I103" i="38" s="1"/>
  <c r="N103" i="38"/>
  <c r="K103" i="38" s="1"/>
  <c r="H103" i="38" s="1"/>
  <c r="Z101" i="38"/>
  <c r="Z100" i="38"/>
  <c r="O100" i="38"/>
  <c r="L100" i="38" s="1"/>
  <c r="I100" i="38" s="1"/>
  <c r="E100" i="38" s="1"/>
  <c r="N100" i="38"/>
  <c r="K100" i="38"/>
  <c r="H100" i="38" s="1"/>
  <c r="D100" i="38" s="1"/>
  <c r="Z99" i="38"/>
  <c r="O99" i="38"/>
  <c r="N99" i="38"/>
  <c r="K99" i="38" s="1"/>
  <c r="H99" i="38" s="1"/>
  <c r="D99" i="38" s="1"/>
  <c r="L99" i="38"/>
  <c r="I99" i="38" s="1"/>
  <c r="E99" i="38" s="1"/>
  <c r="Z98" i="38"/>
  <c r="O98" i="38"/>
  <c r="L98" i="38" s="1"/>
  <c r="I98" i="38" s="1"/>
  <c r="N98" i="38"/>
  <c r="K98" i="38" s="1"/>
  <c r="H98" i="38" s="1"/>
  <c r="Z97" i="38"/>
  <c r="Z96" i="38"/>
  <c r="O96" i="38"/>
  <c r="N96" i="38"/>
  <c r="K96" i="38" s="1"/>
  <c r="H96" i="38" s="1"/>
  <c r="D96" i="38" s="1"/>
  <c r="L96" i="38"/>
  <c r="I96" i="38" s="1"/>
  <c r="E96" i="38" s="1"/>
  <c r="Z95" i="38"/>
  <c r="O95" i="38"/>
  <c r="L95" i="38" s="1"/>
  <c r="I95" i="38" s="1"/>
  <c r="E95" i="38" s="1"/>
  <c r="N95" i="38"/>
  <c r="K95" i="38" s="1"/>
  <c r="H95" i="38" s="1"/>
  <c r="D95" i="38" s="1"/>
  <c r="Z94" i="38"/>
  <c r="O94" i="38"/>
  <c r="L94" i="38" s="1"/>
  <c r="I94" i="38" s="1"/>
  <c r="E94" i="38" s="1"/>
  <c r="N94" i="38"/>
  <c r="K94" i="38"/>
  <c r="H94" i="38" s="1"/>
  <c r="D94" i="38" s="1"/>
  <c r="Z93" i="38"/>
  <c r="O93" i="38"/>
  <c r="L93" i="38" s="1"/>
  <c r="I93" i="38" s="1"/>
  <c r="E93" i="38" s="1"/>
  <c r="N93" i="38"/>
  <c r="K93" i="38" s="1"/>
  <c r="H93" i="38" s="1"/>
  <c r="D93" i="38" s="1"/>
  <c r="Z92" i="38"/>
  <c r="O92" i="38"/>
  <c r="L92" i="38" s="1"/>
  <c r="I92" i="38" s="1"/>
  <c r="E92" i="38" s="1"/>
  <c r="N92" i="38"/>
  <c r="K92" i="38" s="1"/>
  <c r="H92" i="38" s="1"/>
  <c r="D92" i="38" s="1"/>
  <c r="Z91" i="38"/>
  <c r="O91" i="38"/>
  <c r="L91" i="38" s="1"/>
  <c r="I91" i="38" s="1"/>
  <c r="E91" i="38" s="1"/>
  <c r="N91" i="38"/>
  <c r="K91" i="38" s="1"/>
  <c r="H91" i="38" s="1"/>
  <c r="D91" i="38" s="1"/>
  <c r="Z90" i="38"/>
  <c r="O90" i="38"/>
  <c r="L90" i="38" s="1"/>
  <c r="I90" i="38" s="1"/>
  <c r="N90" i="38"/>
  <c r="K90" i="38" s="1"/>
  <c r="H90" i="38" s="1"/>
  <c r="Z89" i="38"/>
  <c r="O89" i="38"/>
  <c r="L89" i="38" s="1"/>
  <c r="I89" i="38" s="1"/>
  <c r="N89" i="38"/>
  <c r="K89" i="38" s="1"/>
  <c r="H89" i="38" s="1"/>
  <c r="Z88" i="38"/>
  <c r="O88" i="38"/>
  <c r="L88" i="38" s="1"/>
  <c r="I88" i="38" s="1"/>
  <c r="E88" i="38" s="1"/>
  <c r="N88" i="38"/>
  <c r="K88" i="38" s="1"/>
  <c r="H88" i="38" s="1"/>
  <c r="D88" i="38" s="1"/>
  <c r="Z87" i="38"/>
  <c r="O87" i="38"/>
  <c r="L87" i="38" s="1"/>
  <c r="I87" i="38" s="1"/>
  <c r="E87" i="38" s="1"/>
  <c r="N87" i="38"/>
  <c r="K87" i="38" s="1"/>
  <c r="H87" i="38" s="1"/>
  <c r="D87" i="38" s="1"/>
  <c r="Z86" i="38"/>
  <c r="O86" i="38"/>
  <c r="L86" i="38" s="1"/>
  <c r="I86" i="38" s="1"/>
  <c r="E86" i="38" s="1"/>
  <c r="N86" i="38"/>
  <c r="K86" i="38" s="1"/>
  <c r="H86" i="38" s="1"/>
  <c r="D86" i="38" s="1"/>
  <c r="Z85" i="38"/>
  <c r="O85" i="38"/>
  <c r="L85" i="38" s="1"/>
  <c r="I85" i="38" s="1"/>
  <c r="E85" i="38" s="1"/>
  <c r="N85" i="38"/>
  <c r="K85" i="38" s="1"/>
  <c r="H85" i="38" s="1"/>
  <c r="D85" i="38" s="1"/>
  <c r="Z84" i="38"/>
  <c r="O84" i="38"/>
  <c r="L84" i="38" s="1"/>
  <c r="I84" i="38" s="1"/>
  <c r="E84" i="38" s="1"/>
  <c r="N84" i="38"/>
  <c r="K84" i="38" s="1"/>
  <c r="H84" i="38" s="1"/>
  <c r="D84" i="38" s="1"/>
  <c r="Z83" i="38"/>
  <c r="O83" i="38"/>
  <c r="L83" i="38" s="1"/>
  <c r="I83" i="38" s="1"/>
  <c r="E83" i="38" s="1"/>
  <c r="N83" i="38"/>
  <c r="K83" i="38" s="1"/>
  <c r="H83" i="38" s="1"/>
  <c r="D83" i="38" s="1"/>
  <c r="Z82" i="38"/>
  <c r="O82" i="38"/>
  <c r="L82" i="38" s="1"/>
  <c r="I82" i="38" s="1"/>
  <c r="N82" i="38"/>
  <c r="K82" i="38"/>
  <c r="H82" i="38" s="1"/>
  <c r="Z81" i="38"/>
  <c r="O81" i="38"/>
  <c r="L81" i="38" s="1"/>
  <c r="I81" i="38" s="1"/>
  <c r="N81" i="38"/>
  <c r="K81" i="38" s="1"/>
  <c r="H81" i="38" s="1"/>
  <c r="Z80" i="38"/>
  <c r="O80" i="38"/>
  <c r="L80" i="38" s="1"/>
  <c r="I80" i="38" s="1"/>
  <c r="N80" i="38"/>
  <c r="K80" i="38" s="1"/>
  <c r="H80" i="38" s="1"/>
  <c r="Z79" i="38"/>
  <c r="O79" i="38"/>
  <c r="L79" i="38" s="1"/>
  <c r="I79" i="38" s="1"/>
  <c r="E79" i="38" s="1"/>
  <c r="N79" i="38"/>
  <c r="K79" i="38" s="1"/>
  <c r="H79" i="38" s="1"/>
  <c r="D79" i="38" s="1"/>
  <c r="Z78" i="38"/>
  <c r="O78" i="38"/>
  <c r="L78" i="38" s="1"/>
  <c r="I78" i="38" s="1"/>
  <c r="N78" i="38"/>
  <c r="K78" i="38" s="1"/>
  <c r="H78" i="38" s="1"/>
  <c r="Z77" i="38"/>
  <c r="O77" i="38"/>
  <c r="L77" i="38" s="1"/>
  <c r="I77" i="38" s="1"/>
  <c r="N77" i="38"/>
  <c r="K77" i="38"/>
  <c r="H77" i="38" s="1"/>
  <c r="Z76" i="38"/>
  <c r="O76" i="38"/>
  <c r="L76" i="38" s="1"/>
  <c r="I76" i="38" s="1"/>
  <c r="N76" i="38"/>
  <c r="K76" i="38" s="1"/>
  <c r="H76" i="38" s="1"/>
  <c r="Z75" i="38"/>
  <c r="O75" i="38"/>
  <c r="L75" i="38" s="1"/>
  <c r="I75" i="38" s="1"/>
  <c r="E75" i="38" s="1"/>
  <c r="N75" i="38"/>
  <c r="K75" i="38" s="1"/>
  <c r="H75" i="38" s="1"/>
  <c r="D75" i="38" s="1"/>
  <c r="Z74" i="38"/>
  <c r="O74" i="38"/>
  <c r="L74" i="38" s="1"/>
  <c r="I74" i="38" s="1"/>
  <c r="N74" i="38"/>
  <c r="K74" i="38"/>
  <c r="H74" i="38" s="1"/>
  <c r="Z73" i="38"/>
  <c r="Z72" i="38"/>
  <c r="O72" i="38"/>
  <c r="L72" i="38" s="1"/>
  <c r="I72" i="38" s="1"/>
  <c r="E72" i="38" s="1"/>
  <c r="N72" i="38"/>
  <c r="K72" i="38" s="1"/>
  <c r="H72" i="38" s="1"/>
  <c r="D72" i="38" s="1"/>
  <c r="Z71" i="38"/>
  <c r="O71" i="38"/>
  <c r="L71" i="38" s="1"/>
  <c r="I71" i="38" s="1"/>
  <c r="N71" i="38"/>
  <c r="K71" i="38"/>
  <c r="H71" i="38" s="1"/>
  <c r="Z70" i="38"/>
  <c r="O70" i="38"/>
  <c r="L70" i="38" s="1"/>
  <c r="I70" i="38" s="1"/>
  <c r="N70" i="38"/>
  <c r="K70" i="38"/>
  <c r="H70" i="38" s="1"/>
  <c r="Z69" i="38"/>
  <c r="O69" i="38"/>
  <c r="L69" i="38" s="1"/>
  <c r="I69" i="38" s="1"/>
  <c r="E69" i="38" s="1"/>
  <c r="N69" i="38"/>
  <c r="K69" i="38" s="1"/>
  <c r="H69" i="38"/>
  <c r="D69" i="38" s="1"/>
  <c r="Z68" i="38"/>
  <c r="O68" i="38"/>
  <c r="L68" i="38" s="1"/>
  <c r="I68" i="38" s="1"/>
  <c r="E68" i="38" s="1"/>
  <c r="N68" i="38"/>
  <c r="K68" i="38"/>
  <c r="H68" i="38" s="1"/>
  <c r="D68" i="38" s="1"/>
  <c r="Z67" i="38"/>
  <c r="O67" i="38"/>
  <c r="L67" i="38" s="1"/>
  <c r="I67" i="38" s="1"/>
  <c r="E67" i="38" s="1"/>
  <c r="N67" i="38"/>
  <c r="K67" i="38"/>
  <c r="H67" i="38" s="1"/>
  <c r="D67" i="38" s="1"/>
  <c r="Z66" i="38"/>
  <c r="O66" i="38"/>
  <c r="L66" i="38" s="1"/>
  <c r="I66" i="38" s="1"/>
  <c r="N66" i="38"/>
  <c r="K66" i="38" s="1"/>
  <c r="H66" i="38" s="1"/>
  <c r="Z65" i="38"/>
  <c r="O65" i="38"/>
  <c r="L65" i="38" s="1"/>
  <c r="I65" i="38" s="1"/>
  <c r="N65" i="38"/>
  <c r="K65" i="38" s="1"/>
  <c r="H65" i="38" s="1"/>
  <c r="Z64" i="38"/>
  <c r="O64" i="38"/>
  <c r="L64" i="38" s="1"/>
  <c r="I64" i="38" s="1"/>
  <c r="E64" i="38" s="1"/>
  <c r="N64" i="38"/>
  <c r="K64" i="38" s="1"/>
  <c r="H64" i="38" s="1"/>
  <c r="D64" i="38" s="1"/>
  <c r="Z63" i="38"/>
  <c r="O63" i="38"/>
  <c r="L63" i="38" s="1"/>
  <c r="I63" i="38" s="1"/>
  <c r="E63" i="38" s="1"/>
  <c r="N63" i="38"/>
  <c r="K63" i="38"/>
  <c r="H63" i="38" s="1"/>
  <c r="D63" i="38" s="1"/>
  <c r="Z62" i="38"/>
  <c r="O62" i="38"/>
  <c r="L62" i="38" s="1"/>
  <c r="I62" i="38" s="1"/>
  <c r="E62" i="38" s="1"/>
  <c r="N62" i="38"/>
  <c r="K62" i="38" s="1"/>
  <c r="H62" i="38" s="1"/>
  <c r="D62" i="38" s="1"/>
  <c r="Z61" i="38"/>
  <c r="O61" i="38"/>
  <c r="L61" i="38" s="1"/>
  <c r="I61" i="38" s="1"/>
  <c r="E61" i="38" s="1"/>
  <c r="N61" i="38"/>
  <c r="K61" i="38" s="1"/>
  <c r="H61" i="38" s="1"/>
  <c r="D61" i="38" s="1"/>
  <c r="Z60" i="38"/>
  <c r="O60" i="38"/>
  <c r="L60" i="38" s="1"/>
  <c r="I60" i="38" s="1"/>
  <c r="N60" i="38"/>
  <c r="K60" i="38" s="1"/>
  <c r="H60" i="38" s="1"/>
  <c r="Z59" i="38"/>
  <c r="O59" i="38"/>
  <c r="L59" i="38" s="1"/>
  <c r="I59" i="38" s="1"/>
  <c r="N59" i="38"/>
  <c r="K59" i="38" s="1"/>
  <c r="H59" i="38" s="1"/>
  <c r="Z58" i="38"/>
  <c r="O58" i="38"/>
  <c r="N58" i="38"/>
  <c r="K58" i="38" s="1"/>
  <c r="H58" i="38" s="1"/>
  <c r="D58" i="38" s="1"/>
  <c r="L58" i="38"/>
  <c r="I58" i="38" s="1"/>
  <c r="E58" i="38" s="1"/>
  <c r="Z57" i="38"/>
  <c r="O57" i="38"/>
  <c r="L57" i="38" s="1"/>
  <c r="I57" i="38" s="1"/>
  <c r="E57" i="38" s="1"/>
  <c r="N57" i="38"/>
  <c r="K57" i="38" s="1"/>
  <c r="H57" i="38" s="1"/>
  <c r="D57" i="38" s="1"/>
  <c r="Z56" i="38"/>
  <c r="O56" i="38"/>
  <c r="L56" i="38" s="1"/>
  <c r="I56" i="38" s="1"/>
  <c r="E56" i="38" s="1"/>
  <c r="N56" i="38"/>
  <c r="K56" i="38" s="1"/>
  <c r="H56" i="38" s="1"/>
  <c r="D56" i="38" s="1"/>
  <c r="Z55" i="38"/>
  <c r="O55" i="38"/>
  <c r="L55" i="38" s="1"/>
  <c r="I55" i="38" s="1"/>
  <c r="N55" i="38"/>
  <c r="K55" i="38" s="1"/>
  <c r="H55" i="38" s="1"/>
  <c r="Z54" i="38"/>
  <c r="O54" i="38"/>
  <c r="L54" i="38" s="1"/>
  <c r="I54" i="38" s="1"/>
  <c r="N54" i="38"/>
  <c r="K54" i="38" s="1"/>
  <c r="H54" i="38" s="1"/>
  <c r="Z53" i="38"/>
  <c r="O53" i="38"/>
  <c r="L53" i="38" s="1"/>
  <c r="I53" i="38" s="1"/>
  <c r="E53" i="38" s="1"/>
  <c r="N53" i="38"/>
  <c r="K53" i="38" s="1"/>
  <c r="H53" i="38" s="1"/>
  <c r="D53" i="38" s="1"/>
  <c r="Z52" i="38"/>
  <c r="O52" i="38"/>
  <c r="L52" i="38" s="1"/>
  <c r="I52" i="38" s="1"/>
  <c r="E52" i="38" s="1"/>
  <c r="N52" i="38"/>
  <c r="K52" i="38" s="1"/>
  <c r="H52" i="38" s="1"/>
  <c r="D52" i="38" s="1"/>
  <c r="Z51" i="38"/>
  <c r="O51" i="38"/>
  <c r="N51" i="38"/>
  <c r="L51" i="38"/>
  <c r="I51" i="38" s="1"/>
  <c r="E51" i="38" s="1"/>
  <c r="K51" i="38"/>
  <c r="H51" i="38" s="1"/>
  <c r="D51" i="38" s="1"/>
  <c r="Z50" i="38"/>
  <c r="O50" i="38"/>
  <c r="N50" i="38"/>
  <c r="K50" i="38" s="1"/>
  <c r="H50" i="38" s="1"/>
  <c r="D50" i="38" s="1"/>
  <c r="L50" i="38"/>
  <c r="I50" i="38" s="1"/>
  <c r="E50" i="38" s="1"/>
  <c r="Z49" i="38"/>
  <c r="O49" i="38"/>
  <c r="L49" i="38" s="1"/>
  <c r="I49" i="38" s="1"/>
  <c r="N49" i="38"/>
  <c r="K49" i="38" s="1"/>
  <c r="H49" i="38" s="1"/>
  <c r="Z48" i="38"/>
  <c r="O48" i="38"/>
  <c r="L48" i="38" s="1"/>
  <c r="I48" i="38" s="1"/>
  <c r="N48" i="38"/>
  <c r="K48" i="38" s="1"/>
  <c r="H48" i="38" s="1"/>
  <c r="Z47" i="38"/>
  <c r="O47" i="38"/>
  <c r="L47" i="38" s="1"/>
  <c r="I47" i="38" s="1"/>
  <c r="E47" i="38" s="1"/>
  <c r="N47" i="38"/>
  <c r="K47" i="38" s="1"/>
  <c r="H47" i="38" s="1"/>
  <c r="D47" i="38" s="1"/>
  <c r="Z46" i="38"/>
  <c r="O46" i="38"/>
  <c r="L46" i="38" s="1"/>
  <c r="I46" i="38" s="1"/>
  <c r="E46" i="38" s="1"/>
  <c r="N46" i="38"/>
  <c r="K46" i="38" s="1"/>
  <c r="H46" i="38" s="1"/>
  <c r="D46" i="38" s="1"/>
  <c r="Z45" i="38"/>
  <c r="O45" i="38"/>
  <c r="N45" i="38"/>
  <c r="K45" i="38" s="1"/>
  <c r="H45" i="38" s="1"/>
  <c r="D45" i="38" s="1"/>
  <c r="L45" i="38"/>
  <c r="I45" i="38" s="1"/>
  <c r="E45" i="38" s="1"/>
  <c r="Z44" i="38"/>
  <c r="O44" i="38"/>
  <c r="L44" i="38" s="1"/>
  <c r="I44" i="38" s="1"/>
  <c r="E44" i="38" s="1"/>
  <c r="N44" i="38"/>
  <c r="K44" i="38" s="1"/>
  <c r="H44" i="38" s="1"/>
  <c r="D44" i="38" s="1"/>
  <c r="Z43" i="38"/>
  <c r="O43" i="38"/>
  <c r="L43" i="38" s="1"/>
  <c r="I43" i="38" s="1"/>
  <c r="N43" i="38"/>
  <c r="K43" i="38" s="1"/>
  <c r="H43" i="38" s="1"/>
  <c r="Z42" i="38"/>
  <c r="O42" i="38"/>
  <c r="L42" i="38" s="1"/>
  <c r="I42" i="38" s="1"/>
  <c r="E42" i="38" s="1"/>
  <c r="N42" i="38"/>
  <c r="K42" i="38" s="1"/>
  <c r="H42" i="38" s="1"/>
  <c r="D42" i="38" s="1"/>
  <c r="Z41" i="38"/>
  <c r="O41" i="38"/>
  <c r="L41" i="38" s="1"/>
  <c r="I41" i="38" s="1"/>
  <c r="E41" i="38" s="1"/>
  <c r="N41" i="38"/>
  <c r="K41" i="38" s="1"/>
  <c r="H41" i="38" s="1"/>
  <c r="D41" i="38" s="1"/>
  <c r="Z40" i="38"/>
  <c r="O40" i="38"/>
  <c r="L40" i="38" s="1"/>
  <c r="I40" i="38" s="1"/>
  <c r="E40" i="38" s="1"/>
  <c r="N40" i="38"/>
  <c r="K40" i="38" s="1"/>
  <c r="H40" i="38" s="1"/>
  <c r="D40" i="38" s="1"/>
  <c r="Z39" i="38"/>
  <c r="O39" i="38"/>
  <c r="L39" i="38" s="1"/>
  <c r="I39" i="38" s="1"/>
  <c r="E39" i="38" s="1"/>
  <c r="N39" i="38"/>
  <c r="K39" i="38" s="1"/>
  <c r="H39" i="38" s="1"/>
  <c r="D39" i="38" s="1"/>
  <c r="Z38" i="38"/>
  <c r="O38" i="38"/>
  <c r="L38" i="38" s="1"/>
  <c r="I38" i="38" s="1"/>
  <c r="E38" i="38" s="1"/>
  <c r="N38" i="38"/>
  <c r="K38" i="38" s="1"/>
  <c r="H38" i="38" s="1"/>
  <c r="D38" i="38" s="1"/>
  <c r="Z37" i="38"/>
  <c r="O37" i="38"/>
  <c r="L37" i="38" s="1"/>
  <c r="I37" i="38" s="1"/>
  <c r="E37" i="38" s="1"/>
  <c r="N37" i="38"/>
  <c r="K37" i="38" s="1"/>
  <c r="H37" i="38" s="1"/>
  <c r="D37" i="38" s="1"/>
  <c r="Z36" i="38"/>
  <c r="O36" i="38"/>
  <c r="L36" i="38" s="1"/>
  <c r="I36" i="38" s="1"/>
  <c r="N36" i="38"/>
  <c r="K36" i="38" s="1"/>
  <c r="H36" i="38" s="1"/>
  <c r="Z35" i="38"/>
  <c r="Z34" i="38"/>
  <c r="O34" i="38"/>
  <c r="L34" i="38" s="1"/>
  <c r="I34" i="38" s="1"/>
  <c r="N34" i="38"/>
  <c r="K34" i="38" s="1"/>
  <c r="H34" i="38" s="1"/>
  <c r="Z33" i="38"/>
  <c r="L33" i="38"/>
  <c r="K33" i="38"/>
  <c r="Z32" i="38"/>
  <c r="O32" i="38"/>
  <c r="N32" i="38"/>
  <c r="K32" i="38" s="1"/>
  <c r="H32" i="38" s="1"/>
  <c r="D32" i="38" s="1"/>
  <c r="L32" i="38"/>
  <c r="I32" i="38" s="1"/>
  <c r="E32" i="38" s="1"/>
  <c r="Z31" i="38"/>
  <c r="O31" i="38"/>
  <c r="L31" i="38" s="1"/>
  <c r="I31" i="38" s="1"/>
  <c r="N31" i="38"/>
  <c r="K31" i="38" s="1"/>
  <c r="H31" i="38" s="1"/>
  <c r="Z30" i="38"/>
  <c r="O30" i="38"/>
  <c r="L30" i="38" s="1"/>
  <c r="I30" i="38" s="1"/>
  <c r="N30" i="38"/>
  <c r="K30" i="38" s="1"/>
  <c r="H30" i="38" s="1"/>
  <c r="Z29" i="38"/>
  <c r="O29" i="38"/>
  <c r="L29" i="38" s="1"/>
  <c r="I29" i="38" s="1"/>
  <c r="E29" i="38" s="1"/>
  <c r="N29" i="38"/>
  <c r="K29" i="38"/>
  <c r="H29" i="38" s="1"/>
  <c r="D29" i="38" s="1"/>
  <c r="Z28" i="38"/>
  <c r="O28" i="38"/>
  <c r="L28" i="38" s="1"/>
  <c r="I28" i="38" s="1"/>
  <c r="E28" i="38" s="1"/>
  <c r="N28" i="38"/>
  <c r="K28" i="38" s="1"/>
  <c r="H28" i="38" s="1"/>
  <c r="D28" i="38" s="1"/>
  <c r="Z27" i="38"/>
  <c r="O27" i="38"/>
  <c r="L27" i="38" s="1"/>
  <c r="I27" i="38" s="1"/>
  <c r="E27" i="38" s="1"/>
  <c r="N27" i="38"/>
  <c r="K27" i="38" s="1"/>
  <c r="H27" i="38" s="1"/>
  <c r="D27" i="38" s="1"/>
  <c r="Z26" i="38"/>
  <c r="O26" i="38"/>
  <c r="L26" i="38" s="1"/>
  <c r="I26" i="38" s="1"/>
  <c r="E26" i="38" s="1"/>
  <c r="N26" i="38"/>
  <c r="K26" i="38" s="1"/>
  <c r="H26" i="38" s="1"/>
  <c r="D26" i="38" s="1"/>
  <c r="Z25" i="38"/>
  <c r="O25" i="38"/>
  <c r="L25" i="38" s="1"/>
  <c r="I25" i="38" s="1"/>
  <c r="E25" i="38" s="1"/>
  <c r="N25" i="38"/>
  <c r="K25" i="38" s="1"/>
  <c r="H25" i="38" s="1"/>
  <c r="D25" i="38" s="1"/>
  <c r="Z24" i="38"/>
  <c r="O24" i="38"/>
  <c r="L24" i="38" s="1"/>
  <c r="I24" i="38" s="1"/>
  <c r="E24" i="38" s="1"/>
  <c r="N24" i="38"/>
  <c r="K24" i="38" s="1"/>
  <c r="H24" i="38" s="1"/>
  <c r="D24" i="38" s="1"/>
  <c r="Z23" i="38"/>
  <c r="O23" i="38"/>
  <c r="L23" i="38" s="1"/>
  <c r="I23" i="38" s="1"/>
  <c r="N23" i="38"/>
  <c r="K23" i="38" s="1"/>
  <c r="H23" i="38" s="1"/>
  <c r="Z22" i="38"/>
  <c r="O22" i="38"/>
  <c r="L22" i="38" s="1"/>
  <c r="I22" i="38" s="1"/>
  <c r="N22" i="38"/>
  <c r="K22" i="38" s="1"/>
  <c r="H22" i="38" s="1"/>
  <c r="Z21" i="38"/>
  <c r="O21" i="38"/>
  <c r="L21" i="38" s="1"/>
  <c r="I21" i="38" s="1"/>
  <c r="E21" i="38" s="1"/>
  <c r="N21" i="38"/>
  <c r="K21" i="38" s="1"/>
  <c r="H21" i="38" s="1"/>
  <c r="D21" i="38" s="1"/>
  <c r="Z20" i="38"/>
  <c r="O20" i="38"/>
  <c r="N20" i="38"/>
  <c r="K20" i="38" s="1"/>
  <c r="H20" i="38" s="1"/>
  <c r="D20" i="38" s="1"/>
  <c r="L20" i="38"/>
  <c r="I20" i="38" s="1"/>
  <c r="E20" i="38" s="1"/>
  <c r="Z19" i="38"/>
  <c r="O19" i="38"/>
  <c r="L19" i="38" s="1"/>
  <c r="I19" i="38" s="1"/>
  <c r="E19" i="38" s="1"/>
  <c r="N19" i="38"/>
  <c r="K19" i="38" s="1"/>
  <c r="H19" i="38" s="1"/>
  <c r="D19" i="38" s="1"/>
  <c r="Z18" i="38"/>
  <c r="O18" i="38"/>
  <c r="L18" i="38" s="1"/>
  <c r="I18" i="38" s="1"/>
  <c r="E18" i="38" s="1"/>
  <c r="N18" i="38"/>
  <c r="K18" i="38"/>
  <c r="H18" i="38" s="1"/>
  <c r="D18" i="38" s="1"/>
  <c r="Z17" i="38"/>
  <c r="O17" i="38"/>
  <c r="L17" i="38" s="1"/>
  <c r="I17" i="38" s="1"/>
  <c r="E17" i="38" s="1"/>
  <c r="N17" i="38"/>
  <c r="K17" i="38"/>
  <c r="H17" i="38" s="1"/>
  <c r="D17" i="38" s="1"/>
  <c r="Z16" i="38"/>
  <c r="O16" i="38"/>
  <c r="L16" i="38" s="1"/>
  <c r="I16" i="38" s="1"/>
  <c r="E16" i="38" s="1"/>
  <c r="N16" i="38"/>
  <c r="K16" i="38" s="1"/>
  <c r="H16" i="38" s="1"/>
  <c r="D16" i="38" s="1"/>
  <c r="Z15" i="38"/>
  <c r="O15" i="38"/>
  <c r="L15" i="38" s="1"/>
  <c r="I15" i="38" s="1"/>
  <c r="E15" i="38" s="1"/>
  <c r="N15" i="38"/>
  <c r="K15" i="38" s="1"/>
  <c r="H15" i="38" s="1"/>
  <c r="D15" i="38" s="1"/>
  <c r="Z14" i="38"/>
  <c r="O14" i="38"/>
  <c r="L14" i="38" s="1"/>
  <c r="I14" i="38" s="1"/>
  <c r="E14" i="38" s="1"/>
  <c r="N14" i="38"/>
  <c r="K14" i="38" s="1"/>
  <c r="H14" i="38" s="1"/>
  <c r="D14" i="38" s="1"/>
  <c r="Z13" i="38"/>
  <c r="Z12" i="38"/>
  <c r="O12" i="38"/>
  <c r="L12" i="38" s="1"/>
  <c r="I12" i="38" s="1"/>
  <c r="N12" i="38"/>
  <c r="K12" i="38" s="1"/>
  <c r="H12" i="38" s="1"/>
  <c r="Z11" i="38"/>
  <c r="O11" i="38"/>
  <c r="L11" i="38" s="1"/>
  <c r="I11" i="38" s="1"/>
  <c r="E11" i="38" s="1"/>
  <c r="N11" i="38"/>
  <c r="K11" i="38"/>
  <c r="H11" i="38" s="1"/>
  <c r="D11" i="38" s="1"/>
  <c r="Z10" i="38"/>
  <c r="O10" i="38"/>
  <c r="N10" i="38"/>
  <c r="K10" i="38" s="1"/>
  <c r="H10" i="38" s="1"/>
  <c r="D10" i="38" s="1"/>
  <c r="L10" i="38"/>
  <c r="I10" i="38" s="1"/>
  <c r="E10" i="38" s="1"/>
  <c r="Z9" i="38"/>
  <c r="O9" i="38"/>
  <c r="L9" i="38" s="1"/>
  <c r="I9" i="38" s="1"/>
  <c r="E9" i="38" s="1"/>
  <c r="N9" i="38"/>
  <c r="K9" i="38" s="1"/>
  <c r="H9" i="38" s="1"/>
  <c r="D9" i="38" s="1"/>
  <c r="Z8" i="38"/>
  <c r="O8" i="38"/>
  <c r="L8" i="38" s="1"/>
  <c r="I8" i="38" s="1"/>
  <c r="E8" i="38" s="1"/>
  <c r="N8" i="38"/>
  <c r="K8" i="38"/>
  <c r="H8" i="38" s="1"/>
  <c r="D8" i="38" s="1"/>
  <c r="Z7" i="38"/>
  <c r="O7" i="38"/>
  <c r="L7" i="38" s="1"/>
  <c r="I7" i="38" s="1"/>
  <c r="E7" i="38" s="1"/>
  <c r="N7" i="38"/>
  <c r="K7" i="38"/>
  <c r="H7" i="38" s="1"/>
  <c r="D7" i="38" s="1"/>
  <c r="Z6" i="38"/>
  <c r="O6" i="38"/>
  <c r="N6" i="38"/>
  <c r="K6" i="38" s="1"/>
  <c r="H6" i="38" s="1"/>
  <c r="D6" i="38" s="1"/>
  <c r="L6" i="38"/>
  <c r="I6" i="38" s="1"/>
  <c r="E6" i="38" s="1"/>
  <c r="Z104" i="37"/>
  <c r="O104" i="37"/>
  <c r="L104" i="37" s="1"/>
  <c r="I104" i="37" s="1"/>
  <c r="E104" i="37" s="1"/>
  <c r="N104" i="37"/>
  <c r="K104" i="37" s="1"/>
  <c r="H104" i="37" s="1"/>
  <c r="D104" i="37" s="1"/>
  <c r="Z103" i="37"/>
  <c r="O103" i="37"/>
  <c r="L103" i="37" s="1"/>
  <c r="I103" i="37" s="1"/>
  <c r="N103" i="37"/>
  <c r="K103" i="37" s="1"/>
  <c r="H103" i="37" s="1"/>
  <c r="Z114" i="37"/>
  <c r="O114" i="37"/>
  <c r="L114" i="37" s="1"/>
  <c r="I114" i="37" s="1"/>
  <c r="E114" i="37" s="1"/>
  <c r="N114" i="37"/>
  <c r="K114" i="37" s="1"/>
  <c r="H114" i="37" s="1"/>
  <c r="D114" i="37" s="1"/>
  <c r="Z113" i="37"/>
  <c r="O113" i="37"/>
  <c r="L113" i="37" s="1"/>
  <c r="I113" i="37" s="1"/>
  <c r="N113" i="37"/>
  <c r="K113" i="37" s="1"/>
  <c r="H113" i="37" s="1"/>
  <c r="Z101" i="37"/>
  <c r="Z100" i="37"/>
  <c r="O100" i="37"/>
  <c r="L100" i="37" s="1"/>
  <c r="I100" i="37" s="1"/>
  <c r="E100" i="37" s="1"/>
  <c r="N100" i="37"/>
  <c r="K100" i="37" s="1"/>
  <c r="H100" i="37" s="1"/>
  <c r="D100" i="37" s="1"/>
  <c r="Z99" i="37"/>
  <c r="O99" i="37"/>
  <c r="L99" i="37" s="1"/>
  <c r="I99" i="37" s="1"/>
  <c r="E99" i="37" s="1"/>
  <c r="N99" i="37"/>
  <c r="K99" i="37" s="1"/>
  <c r="H99" i="37" s="1"/>
  <c r="D99" i="37" s="1"/>
  <c r="Z98" i="37"/>
  <c r="O98" i="37"/>
  <c r="L98" i="37" s="1"/>
  <c r="I98" i="37" s="1"/>
  <c r="N98" i="37"/>
  <c r="K98" i="37" s="1"/>
  <c r="H98" i="37" s="1"/>
  <c r="Z112" i="37"/>
  <c r="Z7" i="37"/>
  <c r="Z8" i="37"/>
  <c r="Z9" i="37"/>
  <c r="Z10" i="37"/>
  <c r="Z11" i="37"/>
  <c r="Z12" i="37"/>
  <c r="Z13" i="37"/>
  <c r="Z14" i="37"/>
  <c r="Z15" i="37"/>
  <c r="Z16" i="37"/>
  <c r="Z17" i="37"/>
  <c r="Z18" i="37"/>
  <c r="Z19" i="37"/>
  <c r="Z20" i="37"/>
  <c r="Z21" i="37"/>
  <c r="Z22" i="37"/>
  <c r="Z23" i="37"/>
  <c r="Z24" i="37"/>
  <c r="Z25" i="37"/>
  <c r="Z26" i="37"/>
  <c r="Z27" i="37"/>
  <c r="Z28" i="37"/>
  <c r="Z29" i="37"/>
  <c r="Z30" i="37"/>
  <c r="Z31" i="37"/>
  <c r="Z32" i="37"/>
  <c r="Z33" i="37"/>
  <c r="Z34" i="37"/>
  <c r="Z35" i="37"/>
  <c r="Z36" i="37"/>
  <c r="Z37" i="37"/>
  <c r="Z38" i="37"/>
  <c r="Z39" i="37"/>
  <c r="Z40" i="37"/>
  <c r="Z41" i="37"/>
  <c r="Z42" i="37"/>
  <c r="Z43" i="37"/>
  <c r="Z44" i="37"/>
  <c r="Z45" i="37"/>
  <c r="Z46" i="37"/>
  <c r="Z47" i="37"/>
  <c r="Z48" i="37"/>
  <c r="Z49" i="37"/>
  <c r="Z50" i="37"/>
  <c r="Z51" i="37"/>
  <c r="Z52" i="37"/>
  <c r="Z53" i="37"/>
  <c r="Z54" i="37"/>
  <c r="Z55" i="37"/>
  <c r="Z56" i="37"/>
  <c r="Z57" i="37"/>
  <c r="Z58" i="37"/>
  <c r="Z59" i="37"/>
  <c r="Z60" i="37"/>
  <c r="Z61" i="37"/>
  <c r="Z62" i="37"/>
  <c r="Z63" i="37"/>
  <c r="Z64" i="37"/>
  <c r="Z65" i="37"/>
  <c r="Z66" i="37"/>
  <c r="Z67" i="37"/>
  <c r="Z68" i="37"/>
  <c r="Z69" i="37"/>
  <c r="Z70" i="37"/>
  <c r="Z71" i="37"/>
  <c r="Z72" i="37"/>
  <c r="Z73" i="37"/>
  <c r="Z74" i="37"/>
  <c r="Z75" i="37"/>
  <c r="Z76" i="37"/>
  <c r="Z77" i="37"/>
  <c r="Z78" i="37"/>
  <c r="Z79" i="37"/>
  <c r="Z80" i="37"/>
  <c r="Z81" i="37"/>
  <c r="Z82" i="37"/>
  <c r="Z83" i="37"/>
  <c r="Z84" i="37"/>
  <c r="Z85" i="37"/>
  <c r="Z86" i="37"/>
  <c r="Z87" i="37"/>
  <c r="Z88" i="37"/>
  <c r="Z89" i="37"/>
  <c r="Z90" i="37"/>
  <c r="Z91" i="37"/>
  <c r="Z92" i="37"/>
  <c r="Z93" i="37"/>
  <c r="Z94" i="37"/>
  <c r="Z95" i="37"/>
  <c r="Z96" i="37"/>
  <c r="Z97" i="37"/>
  <c r="Z106" i="37"/>
  <c r="Z107" i="37"/>
  <c r="Z108" i="37"/>
  <c r="Z109" i="37"/>
  <c r="Z110" i="37"/>
  <c r="Z111" i="37"/>
  <c r="Z116" i="37"/>
  <c r="Z117" i="37"/>
  <c r="Z118" i="37"/>
  <c r="Z6" i="37"/>
  <c r="O119" i="37"/>
  <c r="L119" i="37" s="1"/>
  <c r="I119" i="37" s="1"/>
  <c r="N119" i="37"/>
  <c r="K119" i="37" s="1"/>
  <c r="H119" i="37" s="1"/>
  <c r="F119" i="37"/>
  <c r="O118" i="37"/>
  <c r="L118" i="37" s="1"/>
  <c r="I118" i="37" s="1"/>
  <c r="E118" i="37" s="1"/>
  <c r="N118" i="37"/>
  <c r="K118" i="37" s="1"/>
  <c r="H118" i="37" s="1"/>
  <c r="D118" i="37" s="1"/>
  <c r="O117" i="37"/>
  <c r="L117" i="37" s="1"/>
  <c r="I117" i="37" s="1"/>
  <c r="E117" i="37" s="1"/>
  <c r="N117" i="37"/>
  <c r="K117" i="37" s="1"/>
  <c r="H117" i="37" s="1"/>
  <c r="D117" i="37" s="1"/>
  <c r="O116" i="37"/>
  <c r="L116" i="37" s="1"/>
  <c r="I116" i="37" s="1"/>
  <c r="N116" i="37"/>
  <c r="K116" i="37" s="1"/>
  <c r="H116" i="37" s="1"/>
  <c r="O111" i="37"/>
  <c r="L111" i="37" s="1"/>
  <c r="I111" i="37" s="1"/>
  <c r="E111" i="37" s="1"/>
  <c r="N111" i="37"/>
  <c r="K111" i="37" s="1"/>
  <c r="H111" i="37" s="1"/>
  <c r="D111" i="37" s="1"/>
  <c r="O110" i="37"/>
  <c r="L110" i="37" s="1"/>
  <c r="I110" i="37" s="1"/>
  <c r="E110" i="37" s="1"/>
  <c r="N110" i="37"/>
  <c r="K110" i="37" s="1"/>
  <c r="H110" i="37" s="1"/>
  <c r="D110" i="37" s="1"/>
  <c r="O109" i="37"/>
  <c r="L109" i="37" s="1"/>
  <c r="I109" i="37" s="1"/>
  <c r="E109" i="37" s="1"/>
  <c r="N109" i="37"/>
  <c r="K109" i="37" s="1"/>
  <c r="H109" i="37" s="1"/>
  <c r="D109" i="37" s="1"/>
  <c r="O108" i="37"/>
  <c r="L108" i="37" s="1"/>
  <c r="I108" i="37" s="1"/>
  <c r="E108" i="37" s="1"/>
  <c r="N108" i="37"/>
  <c r="K108" i="37" s="1"/>
  <c r="H108" i="37" s="1"/>
  <c r="D108" i="37" s="1"/>
  <c r="O107" i="37"/>
  <c r="L107" i="37" s="1"/>
  <c r="I107" i="37" s="1"/>
  <c r="E107" i="37" s="1"/>
  <c r="N107" i="37"/>
  <c r="K107" i="37" s="1"/>
  <c r="H107" i="37" s="1"/>
  <c r="D107" i="37" s="1"/>
  <c r="O106" i="37"/>
  <c r="L106" i="37" s="1"/>
  <c r="I106" i="37" s="1"/>
  <c r="N106" i="37"/>
  <c r="K106" i="37" s="1"/>
  <c r="H106" i="37" s="1"/>
  <c r="O96" i="37"/>
  <c r="L96" i="37" s="1"/>
  <c r="I96" i="37" s="1"/>
  <c r="E96" i="37" s="1"/>
  <c r="N96" i="37"/>
  <c r="K96" i="37" s="1"/>
  <c r="H96" i="37" s="1"/>
  <c r="D96" i="37" s="1"/>
  <c r="O95" i="37"/>
  <c r="L95" i="37" s="1"/>
  <c r="I95" i="37" s="1"/>
  <c r="E95" i="37" s="1"/>
  <c r="N95" i="37"/>
  <c r="K95" i="37" s="1"/>
  <c r="H95" i="37" s="1"/>
  <c r="D95" i="37" s="1"/>
  <c r="O94" i="37"/>
  <c r="L94" i="37" s="1"/>
  <c r="I94" i="37" s="1"/>
  <c r="E94" i="37" s="1"/>
  <c r="N94" i="37"/>
  <c r="K94" i="37" s="1"/>
  <c r="H94" i="37" s="1"/>
  <c r="D94" i="37" s="1"/>
  <c r="O93" i="37"/>
  <c r="L93" i="37" s="1"/>
  <c r="I93" i="37" s="1"/>
  <c r="E93" i="37" s="1"/>
  <c r="N93" i="37"/>
  <c r="K93" i="37" s="1"/>
  <c r="H93" i="37" s="1"/>
  <c r="D93" i="37" s="1"/>
  <c r="O92" i="37"/>
  <c r="L92" i="37" s="1"/>
  <c r="I92" i="37" s="1"/>
  <c r="E92" i="37" s="1"/>
  <c r="N92" i="37"/>
  <c r="K92" i="37" s="1"/>
  <c r="H92" i="37" s="1"/>
  <c r="D92" i="37" s="1"/>
  <c r="O91" i="37"/>
  <c r="L91" i="37" s="1"/>
  <c r="I91" i="37" s="1"/>
  <c r="E91" i="37" s="1"/>
  <c r="N91" i="37"/>
  <c r="K91" i="37" s="1"/>
  <c r="H91" i="37" s="1"/>
  <c r="D91" i="37" s="1"/>
  <c r="O90" i="37"/>
  <c r="L90" i="37" s="1"/>
  <c r="I90" i="37" s="1"/>
  <c r="N90" i="37"/>
  <c r="K90" i="37" s="1"/>
  <c r="H90" i="37" s="1"/>
  <c r="O89" i="37"/>
  <c r="L89" i="37" s="1"/>
  <c r="I89" i="37" s="1"/>
  <c r="N89" i="37"/>
  <c r="K89" i="37" s="1"/>
  <c r="H89" i="37" s="1"/>
  <c r="O88" i="37"/>
  <c r="L88" i="37" s="1"/>
  <c r="I88" i="37" s="1"/>
  <c r="E88" i="37" s="1"/>
  <c r="N88" i="37"/>
  <c r="K88" i="37" s="1"/>
  <c r="H88" i="37" s="1"/>
  <c r="D88" i="37" s="1"/>
  <c r="O87" i="37"/>
  <c r="L87" i="37" s="1"/>
  <c r="I87" i="37" s="1"/>
  <c r="E87" i="37" s="1"/>
  <c r="N87" i="37"/>
  <c r="K87" i="37" s="1"/>
  <c r="H87" i="37" s="1"/>
  <c r="D87" i="37" s="1"/>
  <c r="O86" i="37"/>
  <c r="L86" i="37" s="1"/>
  <c r="I86" i="37" s="1"/>
  <c r="E86" i="37" s="1"/>
  <c r="N86" i="37"/>
  <c r="K86" i="37" s="1"/>
  <c r="H86" i="37" s="1"/>
  <c r="D86" i="37" s="1"/>
  <c r="O85" i="37"/>
  <c r="L85" i="37" s="1"/>
  <c r="I85" i="37" s="1"/>
  <c r="E85" i="37" s="1"/>
  <c r="N85" i="37"/>
  <c r="K85" i="37" s="1"/>
  <c r="H85" i="37" s="1"/>
  <c r="D85" i="37" s="1"/>
  <c r="O84" i="37"/>
  <c r="L84" i="37" s="1"/>
  <c r="I84" i="37" s="1"/>
  <c r="E84" i="37" s="1"/>
  <c r="N84" i="37"/>
  <c r="K84" i="37" s="1"/>
  <c r="H84" i="37" s="1"/>
  <c r="D84" i="37" s="1"/>
  <c r="O83" i="37"/>
  <c r="L83" i="37" s="1"/>
  <c r="I83" i="37" s="1"/>
  <c r="E83" i="37" s="1"/>
  <c r="N83" i="37"/>
  <c r="K83" i="37" s="1"/>
  <c r="H83" i="37" s="1"/>
  <c r="D83" i="37" s="1"/>
  <c r="O82" i="37"/>
  <c r="L82" i="37" s="1"/>
  <c r="I82" i="37" s="1"/>
  <c r="N82" i="37"/>
  <c r="K82" i="37" s="1"/>
  <c r="H82" i="37" s="1"/>
  <c r="O81" i="37"/>
  <c r="L81" i="37" s="1"/>
  <c r="I81" i="37" s="1"/>
  <c r="N81" i="37"/>
  <c r="K81" i="37" s="1"/>
  <c r="H81" i="37" s="1"/>
  <c r="O80" i="37"/>
  <c r="L80" i="37" s="1"/>
  <c r="I80" i="37" s="1"/>
  <c r="N80" i="37"/>
  <c r="K80" i="37" s="1"/>
  <c r="H80" i="37" s="1"/>
  <c r="O79" i="37"/>
  <c r="L79" i="37" s="1"/>
  <c r="I79" i="37" s="1"/>
  <c r="E79" i="37" s="1"/>
  <c r="N79" i="37"/>
  <c r="K79" i="37" s="1"/>
  <c r="H79" i="37" s="1"/>
  <c r="D79" i="37" s="1"/>
  <c r="O78" i="37"/>
  <c r="L78" i="37" s="1"/>
  <c r="I78" i="37" s="1"/>
  <c r="N78" i="37"/>
  <c r="K78" i="37" s="1"/>
  <c r="H78" i="37" s="1"/>
  <c r="O77" i="37"/>
  <c r="L77" i="37" s="1"/>
  <c r="I77" i="37" s="1"/>
  <c r="N77" i="37"/>
  <c r="K77" i="37" s="1"/>
  <c r="H77" i="37" s="1"/>
  <c r="O76" i="37"/>
  <c r="L76" i="37" s="1"/>
  <c r="I76" i="37" s="1"/>
  <c r="N76" i="37"/>
  <c r="K76" i="37" s="1"/>
  <c r="H76" i="37" s="1"/>
  <c r="O75" i="37"/>
  <c r="L75" i="37" s="1"/>
  <c r="I75" i="37" s="1"/>
  <c r="E75" i="37" s="1"/>
  <c r="N75" i="37"/>
  <c r="K75" i="37" s="1"/>
  <c r="H75" i="37" s="1"/>
  <c r="D75" i="37" s="1"/>
  <c r="O74" i="37"/>
  <c r="L74" i="37" s="1"/>
  <c r="I74" i="37" s="1"/>
  <c r="N74" i="37"/>
  <c r="K74" i="37" s="1"/>
  <c r="H74" i="37" s="1"/>
  <c r="O72" i="37"/>
  <c r="L72" i="37" s="1"/>
  <c r="I72" i="37" s="1"/>
  <c r="E72" i="37" s="1"/>
  <c r="N72" i="37"/>
  <c r="K72" i="37" s="1"/>
  <c r="H72" i="37" s="1"/>
  <c r="D72" i="37" s="1"/>
  <c r="O71" i="37"/>
  <c r="L71" i="37" s="1"/>
  <c r="I71" i="37" s="1"/>
  <c r="N71" i="37"/>
  <c r="K71" i="37" s="1"/>
  <c r="H71" i="37" s="1"/>
  <c r="O70" i="37"/>
  <c r="L70" i="37" s="1"/>
  <c r="I70" i="37" s="1"/>
  <c r="N70" i="37"/>
  <c r="K70" i="37" s="1"/>
  <c r="H70" i="37" s="1"/>
  <c r="O69" i="37"/>
  <c r="L69" i="37" s="1"/>
  <c r="I69" i="37" s="1"/>
  <c r="E69" i="37" s="1"/>
  <c r="N69" i="37"/>
  <c r="K69" i="37" s="1"/>
  <c r="H69" i="37" s="1"/>
  <c r="D69" i="37" s="1"/>
  <c r="O68" i="37"/>
  <c r="L68" i="37" s="1"/>
  <c r="I68" i="37" s="1"/>
  <c r="E68" i="37" s="1"/>
  <c r="N68" i="37"/>
  <c r="K68" i="37" s="1"/>
  <c r="H68" i="37" s="1"/>
  <c r="D68" i="37" s="1"/>
  <c r="O67" i="37"/>
  <c r="L67" i="37" s="1"/>
  <c r="I67" i="37" s="1"/>
  <c r="E67" i="37" s="1"/>
  <c r="N67" i="37"/>
  <c r="K67" i="37" s="1"/>
  <c r="H67" i="37" s="1"/>
  <c r="D67" i="37" s="1"/>
  <c r="O66" i="37"/>
  <c r="L66" i="37" s="1"/>
  <c r="I66" i="37" s="1"/>
  <c r="N66" i="37"/>
  <c r="K66" i="37" s="1"/>
  <c r="H66" i="37" s="1"/>
  <c r="O65" i="37"/>
  <c r="L65" i="37" s="1"/>
  <c r="I65" i="37" s="1"/>
  <c r="N65" i="37"/>
  <c r="K65" i="37" s="1"/>
  <c r="H65" i="37" s="1"/>
  <c r="O64" i="37"/>
  <c r="L64" i="37" s="1"/>
  <c r="I64" i="37" s="1"/>
  <c r="E64" i="37" s="1"/>
  <c r="N64" i="37"/>
  <c r="K64" i="37" s="1"/>
  <c r="H64" i="37" s="1"/>
  <c r="D64" i="37" s="1"/>
  <c r="O63" i="37"/>
  <c r="L63" i="37" s="1"/>
  <c r="I63" i="37" s="1"/>
  <c r="E63" i="37" s="1"/>
  <c r="N63" i="37"/>
  <c r="K63" i="37" s="1"/>
  <c r="H63" i="37" s="1"/>
  <c r="D63" i="37" s="1"/>
  <c r="O62" i="37"/>
  <c r="L62" i="37" s="1"/>
  <c r="I62" i="37" s="1"/>
  <c r="E62" i="37" s="1"/>
  <c r="N62" i="37"/>
  <c r="K62" i="37" s="1"/>
  <c r="H62" i="37" s="1"/>
  <c r="D62" i="37" s="1"/>
  <c r="O61" i="37"/>
  <c r="L61" i="37" s="1"/>
  <c r="I61" i="37" s="1"/>
  <c r="E61" i="37" s="1"/>
  <c r="N61" i="37"/>
  <c r="K61" i="37" s="1"/>
  <c r="H61" i="37" s="1"/>
  <c r="D61" i="37" s="1"/>
  <c r="O60" i="37"/>
  <c r="L60" i="37" s="1"/>
  <c r="I60" i="37" s="1"/>
  <c r="N60" i="37"/>
  <c r="K60" i="37" s="1"/>
  <c r="H60" i="37" s="1"/>
  <c r="O59" i="37"/>
  <c r="L59" i="37" s="1"/>
  <c r="I59" i="37" s="1"/>
  <c r="N59" i="37"/>
  <c r="K59" i="37" s="1"/>
  <c r="H59" i="37" s="1"/>
  <c r="O58" i="37"/>
  <c r="L58" i="37" s="1"/>
  <c r="I58" i="37" s="1"/>
  <c r="E58" i="37" s="1"/>
  <c r="N58" i="37"/>
  <c r="K58" i="37" s="1"/>
  <c r="H58" i="37" s="1"/>
  <c r="D58" i="37" s="1"/>
  <c r="O57" i="37"/>
  <c r="L57" i="37" s="1"/>
  <c r="I57" i="37" s="1"/>
  <c r="E57" i="37" s="1"/>
  <c r="N57" i="37"/>
  <c r="K57" i="37" s="1"/>
  <c r="H57" i="37" s="1"/>
  <c r="D57" i="37" s="1"/>
  <c r="O56" i="37"/>
  <c r="L56" i="37" s="1"/>
  <c r="I56" i="37" s="1"/>
  <c r="E56" i="37" s="1"/>
  <c r="N56" i="37"/>
  <c r="K56" i="37" s="1"/>
  <c r="H56" i="37" s="1"/>
  <c r="D56" i="37" s="1"/>
  <c r="O55" i="37"/>
  <c r="L55" i="37" s="1"/>
  <c r="I55" i="37" s="1"/>
  <c r="N55" i="37"/>
  <c r="K55" i="37" s="1"/>
  <c r="H55" i="37" s="1"/>
  <c r="O54" i="37"/>
  <c r="L54" i="37" s="1"/>
  <c r="I54" i="37" s="1"/>
  <c r="N54" i="37"/>
  <c r="K54" i="37" s="1"/>
  <c r="H54" i="37" s="1"/>
  <c r="O53" i="37"/>
  <c r="L53" i="37" s="1"/>
  <c r="I53" i="37" s="1"/>
  <c r="E53" i="37" s="1"/>
  <c r="N53" i="37"/>
  <c r="K53" i="37" s="1"/>
  <c r="H53" i="37" s="1"/>
  <c r="D53" i="37" s="1"/>
  <c r="O52" i="37"/>
  <c r="L52" i="37" s="1"/>
  <c r="I52" i="37" s="1"/>
  <c r="E52" i="37" s="1"/>
  <c r="N52" i="37"/>
  <c r="K52" i="37" s="1"/>
  <c r="H52" i="37" s="1"/>
  <c r="D52" i="37" s="1"/>
  <c r="O51" i="37"/>
  <c r="L51" i="37" s="1"/>
  <c r="I51" i="37" s="1"/>
  <c r="E51" i="37" s="1"/>
  <c r="N51" i="37"/>
  <c r="K51" i="37" s="1"/>
  <c r="H51" i="37" s="1"/>
  <c r="D51" i="37" s="1"/>
  <c r="O50" i="37"/>
  <c r="L50" i="37" s="1"/>
  <c r="I50" i="37" s="1"/>
  <c r="E50" i="37" s="1"/>
  <c r="N50" i="37"/>
  <c r="K50" i="37" s="1"/>
  <c r="H50" i="37" s="1"/>
  <c r="D50" i="37" s="1"/>
  <c r="O49" i="37"/>
  <c r="L49" i="37" s="1"/>
  <c r="I49" i="37" s="1"/>
  <c r="N49" i="37"/>
  <c r="K49" i="37" s="1"/>
  <c r="H49" i="37" s="1"/>
  <c r="O48" i="37"/>
  <c r="L48" i="37" s="1"/>
  <c r="I48" i="37" s="1"/>
  <c r="N48" i="37"/>
  <c r="K48" i="37" s="1"/>
  <c r="H48" i="37" s="1"/>
  <c r="O47" i="37"/>
  <c r="L47" i="37" s="1"/>
  <c r="I47" i="37" s="1"/>
  <c r="E47" i="37" s="1"/>
  <c r="N47" i="37"/>
  <c r="K47" i="37" s="1"/>
  <c r="H47" i="37" s="1"/>
  <c r="D47" i="37" s="1"/>
  <c r="O46" i="37"/>
  <c r="L46" i="37" s="1"/>
  <c r="I46" i="37" s="1"/>
  <c r="E46" i="37" s="1"/>
  <c r="N46" i="37"/>
  <c r="K46" i="37" s="1"/>
  <c r="H46" i="37" s="1"/>
  <c r="D46" i="37" s="1"/>
  <c r="O45" i="37"/>
  <c r="L45" i="37" s="1"/>
  <c r="I45" i="37" s="1"/>
  <c r="E45" i="37" s="1"/>
  <c r="N45" i="37"/>
  <c r="K45" i="37" s="1"/>
  <c r="H45" i="37" s="1"/>
  <c r="D45" i="37" s="1"/>
  <c r="O44" i="37"/>
  <c r="L44" i="37" s="1"/>
  <c r="I44" i="37" s="1"/>
  <c r="E44" i="37" s="1"/>
  <c r="N44" i="37"/>
  <c r="K44" i="37" s="1"/>
  <c r="H44" i="37" s="1"/>
  <c r="D44" i="37" s="1"/>
  <c r="O43" i="37"/>
  <c r="L43" i="37" s="1"/>
  <c r="I43" i="37" s="1"/>
  <c r="N43" i="37"/>
  <c r="K43" i="37" s="1"/>
  <c r="H43" i="37" s="1"/>
  <c r="O42" i="37"/>
  <c r="L42" i="37" s="1"/>
  <c r="I42" i="37" s="1"/>
  <c r="E42" i="37" s="1"/>
  <c r="N42" i="37"/>
  <c r="K42" i="37" s="1"/>
  <c r="H42" i="37" s="1"/>
  <c r="D42" i="37" s="1"/>
  <c r="O41" i="37"/>
  <c r="L41" i="37" s="1"/>
  <c r="I41" i="37" s="1"/>
  <c r="E41" i="37" s="1"/>
  <c r="N41" i="37"/>
  <c r="K41" i="37" s="1"/>
  <c r="H41" i="37" s="1"/>
  <c r="D41" i="37" s="1"/>
  <c r="O40" i="37"/>
  <c r="L40" i="37" s="1"/>
  <c r="I40" i="37" s="1"/>
  <c r="E40" i="37" s="1"/>
  <c r="N40" i="37"/>
  <c r="K40" i="37" s="1"/>
  <c r="H40" i="37" s="1"/>
  <c r="D40" i="37" s="1"/>
  <c r="O39" i="37"/>
  <c r="L39" i="37" s="1"/>
  <c r="I39" i="37" s="1"/>
  <c r="E39" i="37" s="1"/>
  <c r="N39" i="37"/>
  <c r="K39" i="37" s="1"/>
  <c r="H39" i="37" s="1"/>
  <c r="D39" i="37" s="1"/>
  <c r="O38" i="37"/>
  <c r="L38" i="37" s="1"/>
  <c r="I38" i="37" s="1"/>
  <c r="E38" i="37" s="1"/>
  <c r="N38" i="37"/>
  <c r="K38" i="37" s="1"/>
  <c r="H38" i="37" s="1"/>
  <c r="D38" i="37" s="1"/>
  <c r="O37" i="37"/>
  <c r="L37" i="37" s="1"/>
  <c r="I37" i="37" s="1"/>
  <c r="E37" i="37" s="1"/>
  <c r="N37" i="37"/>
  <c r="K37" i="37" s="1"/>
  <c r="H37" i="37" s="1"/>
  <c r="D37" i="37" s="1"/>
  <c r="O36" i="37"/>
  <c r="L36" i="37" s="1"/>
  <c r="I36" i="37" s="1"/>
  <c r="N36" i="37"/>
  <c r="K36" i="37" s="1"/>
  <c r="H36" i="37" s="1"/>
  <c r="O34" i="37"/>
  <c r="L34" i="37" s="1"/>
  <c r="I34" i="37" s="1"/>
  <c r="N34" i="37"/>
  <c r="K34" i="37" s="1"/>
  <c r="H34" i="37" s="1"/>
  <c r="L33" i="37"/>
  <c r="K33" i="37"/>
  <c r="O32" i="37"/>
  <c r="L32" i="37" s="1"/>
  <c r="I32" i="37" s="1"/>
  <c r="E32" i="37" s="1"/>
  <c r="N32" i="37"/>
  <c r="K32" i="37" s="1"/>
  <c r="H32" i="37" s="1"/>
  <c r="D32" i="37" s="1"/>
  <c r="O31" i="37"/>
  <c r="L31" i="37" s="1"/>
  <c r="I31" i="37" s="1"/>
  <c r="N31" i="37"/>
  <c r="K31" i="37" s="1"/>
  <c r="H31" i="37" s="1"/>
  <c r="O30" i="37"/>
  <c r="L30" i="37" s="1"/>
  <c r="I30" i="37" s="1"/>
  <c r="N30" i="37"/>
  <c r="K30" i="37" s="1"/>
  <c r="H30" i="37" s="1"/>
  <c r="O29" i="37"/>
  <c r="L29" i="37" s="1"/>
  <c r="I29" i="37" s="1"/>
  <c r="E29" i="37" s="1"/>
  <c r="N29" i="37"/>
  <c r="K29" i="37" s="1"/>
  <c r="H29" i="37" s="1"/>
  <c r="D29" i="37" s="1"/>
  <c r="O28" i="37"/>
  <c r="L28" i="37" s="1"/>
  <c r="I28" i="37" s="1"/>
  <c r="E28" i="37" s="1"/>
  <c r="N28" i="37"/>
  <c r="K28" i="37" s="1"/>
  <c r="H28" i="37" s="1"/>
  <c r="D28" i="37" s="1"/>
  <c r="O27" i="37"/>
  <c r="L27" i="37" s="1"/>
  <c r="I27" i="37" s="1"/>
  <c r="E27" i="37" s="1"/>
  <c r="N27" i="37"/>
  <c r="K27" i="37" s="1"/>
  <c r="H27" i="37" s="1"/>
  <c r="D27" i="37" s="1"/>
  <c r="O26" i="37"/>
  <c r="L26" i="37" s="1"/>
  <c r="I26" i="37" s="1"/>
  <c r="E26" i="37" s="1"/>
  <c r="N26" i="37"/>
  <c r="K26" i="37" s="1"/>
  <c r="H26" i="37" s="1"/>
  <c r="D26" i="37" s="1"/>
  <c r="O25" i="37"/>
  <c r="L25" i="37" s="1"/>
  <c r="I25" i="37" s="1"/>
  <c r="E25" i="37" s="1"/>
  <c r="N25" i="37"/>
  <c r="K25" i="37" s="1"/>
  <c r="H25" i="37" s="1"/>
  <c r="D25" i="37" s="1"/>
  <c r="O24" i="37"/>
  <c r="L24" i="37" s="1"/>
  <c r="I24" i="37" s="1"/>
  <c r="E24" i="37" s="1"/>
  <c r="N24" i="37"/>
  <c r="K24" i="37" s="1"/>
  <c r="H24" i="37" s="1"/>
  <c r="D24" i="37" s="1"/>
  <c r="O23" i="37"/>
  <c r="L23" i="37" s="1"/>
  <c r="I23" i="37" s="1"/>
  <c r="N23" i="37"/>
  <c r="K23" i="37" s="1"/>
  <c r="H23" i="37" s="1"/>
  <c r="O22" i="37"/>
  <c r="L22" i="37" s="1"/>
  <c r="I22" i="37" s="1"/>
  <c r="N22" i="37"/>
  <c r="K22" i="37" s="1"/>
  <c r="H22" i="37" s="1"/>
  <c r="O21" i="37"/>
  <c r="L21" i="37" s="1"/>
  <c r="I21" i="37" s="1"/>
  <c r="E21" i="37" s="1"/>
  <c r="N21" i="37"/>
  <c r="K21" i="37" s="1"/>
  <c r="H21" i="37" s="1"/>
  <c r="D21" i="37" s="1"/>
  <c r="O20" i="37"/>
  <c r="L20" i="37" s="1"/>
  <c r="I20" i="37" s="1"/>
  <c r="E20" i="37" s="1"/>
  <c r="N20" i="37"/>
  <c r="K20" i="37" s="1"/>
  <c r="H20" i="37" s="1"/>
  <c r="D20" i="37" s="1"/>
  <c r="O19" i="37"/>
  <c r="L19" i="37" s="1"/>
  <c r="I19" i="37" s="1"/>
  <c r="E19" i="37" s="1"/>
  <c r="N19" i="37"/>
  <c r="K19" i="37" s="1"/>
  <c r="H19" i="37" s="1"/>
  <c r="D19" i="37" s="1"/>
  <c r="O18" i="37"/>
  <c r="L18" i="37" s="1"/>
  <c r="I18" i="37" s="1"/>
  <c r="E18" i="37" s="1"/>
  <c r="N18" i="37"/>
  <c r="K18" i="37" s="1"/>
  <c r="H18" i="37" s="1"/>
  <c r="D18" i="37" s="1"/>
  <c r="O17" i="37"/>
  <c r="L17" i="37" s="1"/>
  <c r="I17" i="37" s="1"/>
  <c r="E17" i="37" s="1"/>
  <c r="N17" i="37"/>
  <c r="K17" i="37" s="1"/>
  <c r="H17" i="37" s="1"/>
  <c r="D17" i="37" s="1"/>
  <c r="O16" i="37"/>
  <c r="L16" i="37" s="1"/>
  <c r="I16" i="37" s="1"/>
  <c r="E16" i="37" s="1"/>
  <c r="N16" i="37"/>
  <c r="K16" i="37" s="1"/>
  <c r="H16" i="37" s="1"/>
  <c r="D16" i="37" s="1"/>
  <c r="O15" i="37"/>
  <c r="L15" i="37" s="1"/>
  <c r="I15" i="37" s="1"/>
  <c r="E15" i="37" s="1"/>
  <c r="N15" i="37"/>
  <c r="K15" i="37" s="1"/>
  <c r="H15" i="37" s="1"/>
  <c r="D15" i="37" s="1"/>
  <c r="O14" i="37"/>
  <c r="L14" i="37" s="1"/>
  <c r="I14" i="37" s="1"/>
  <c r="E14" i="37" s="1"/>
  <c r="N14" i="37"/>
  <c r="K14" i="37" s="1"/>
  <c r="H14" i="37" s="1"/>
  <c r="D14" i="37" s="1"/>
  <c r="O12" i="37"/>
  <c r="L12" i="37" s="1"/>
  <c r="I12" i="37" s="1"/>
  <c r="N12" i="37"/>
  <c r="K12" i="37" s="1"/>
  <c r="H12" i="37" s="1"/>
  <c r="O11" i="37"/>
  <c r="L11" i="37" s="1"/>
  <c r="I11" i="37" s="1"/>
  <c r="E11" i="37" s="1"/>
  <c r="N11" i="37"/>
  <c r="K11" i="37" s="1"/>
  <c r="H11" i="37" s="1"/>
  <c r="D11" i="37" s="1"/>
  <c r="O10" i="37"/>
  <c r="L10" i="37" s="1"/>
  <c r="I10" i="37" s="1"/>
  <c r="E10" i="37" s="1"/>
  <c r="N10" i="37"/>
  <c r="K10" i="37" s="1"/>
  <c r="H10" i="37" s="1"/>
  <c r="D10" i="37" s="1"/>
  <c r="O9" i="37"/>
  <c r="L9" i="37" s="1"/>
  <c r="I9" i="37" s="1"/>
  <c r="E9" i="37" s="1"/>
  <c r="N9" i="37"/>
  <c r="K9" i="37" s="1"/>
  <c r="H9" i="37" s="1"/>
  <c r="D9" i="37" s="1"/>
  <c r="O8" i="37"/>
  <c r="L8" i="37" s="1"/>
  <c r="I8" i="37" s="1"/>
  <c r="E8" i="37" s="1"/>
  <c r="N8" i="37"/>
  <c r="K8" i="37" s="1"/>
  <c r="H8" i="37" s="1"/>
  <c r="D8" i="37" s="1"/>
  <c r="O7" i="37"/>
  <c r="L7" i="37" s="1"/>
  <c r="I7" i="37" s="1"/>
  <c r="E7" i="37" s="1"/>
  <c r="N7" i="37"/>
  <c r="K7" i="37" s="1"/>
  <c r="H7" i="37" s="1"/>
  <c r="D7" i="37" s="1"/>
  <c r="O6" i="37"/>
  <c r="L6" i="37" s="1"/>
  <c r="I6" i="37" s="1"/>
  <c r="E6" i="37" s="1"/>
  <c r="N6" i="37"/>
  <c r="K6" i="37" s="1"/>
  <c r="H6" i="37" s="1"/>
  <c r="D6" i="37" s="1"/>
  <c r="O108" i="35" l="1"/>
  <c r="L108" i="35" s="1"/>
  <c r="I108" i="35" s="1"/>
  <c r="N108" i="35"/>
  <c r="K108" i="35" s="1"/>
  <c r="H108" i="35" s="1"/>
  <c r="F108" i="35"/>
  <c r="Y107" i="35"/>
  <c r="O107" i="35"/>
  <c r="L107" i="35" s="1"/>
  <c r="I107" i="35" s="1"/>
  <c r="E107" i="35" s="1"/>
  <c r="N107" i="35"/>
  <c r="K107" i="35" s="1"/>
  <c r="H107" i="35" s="1"/>
  <c r="D107" i="35" s="1"/>
  <c r="Y106" i="35"/>
  <c r="O106" i="35"/>
  <c r="L106" i="35" s="1"/>
  <c r="I106" i="35" s="1"/>
  <c r="E106" i="35" s="1"/>
  <c r="N106" i="35"/>
  <c r="K106" i="35" s="1"/>
  <c r="H106" i="35" s="1"/>
  <c r="D106" i="35" s="1"/>
  <c r="Y105" i="35"/>
  <c r="O105" i="35"/>
  <c r="L105" i="35" s="1"/>
  <c r="I105" i="35" s="1"/>
  <c r="N105" i="35"/>
  <c r="K105" i="35" s="1"/>
  <c r="H105" i="35" s="1"/>
  <c r="Y104" i="35"/>
  <c r="Y103" i="35"/>
  <c r="O103" i="35"/>
  <c r="L103" i="35" s="1"/>
  <c r="I103" i="35" s="1"/>
  <c r="E103" i="35" s="1"/>
  <c r="N103" i="35"/>
  <c r="K103" i="35" s="1"/>
  <c r="H103" i="35" s="1"/>
  <c r="D103" i="35" s="1"/>
  <c r="Y102" i="35"/>
  <c r="O102" i="35"/>
  <c r="L102" i="35" s="1"/>
  <c r="I102" i="35" s="1"/>
  <c r="E102" i="35" s="1"/>
  <c r="N102" i="35"/>
  <c r="K102" i="35" s="1"/>
  <c r="H102" i="35" s="1"/>
  <c r="D102" i="35" s="1"/>
  <c r="Y101" i="35"/>
  <c r="O101" i="35"/>
  <c r="L101" i="35" s="1"/>
  <c r="I101" i="35" s="1"/>
  <c r="E101" i="35" s="1"/>
  <c r="N101" i="35"/>
  <c r="K101" i="35"/>
  <c r="H101" i="35" s="1"/>
  <c r="D101" i="35" s="1"/>
  <c r="Y100" i="35"/>
  <c r="O100" i="35"/>
  <c r="L100" i="35" s="1"/>
  <c r="I100" i="35" s="1"/>
  <c r="E100" i="35" s="1"/>
  <c r="N100" i="35"/>
  <c r="K100" i="35" s="1"/>
  <c r="H100" i="35"/>
  <c r="D100" i="35" s="1"/>
  <c r="Y99" i="35"/>
  <c r="O99" i="35"/>
  <c r="L99" i="35" s="1"/>
  <c r="I99" i="35" s="1"/>
  <c r="E99" i="35" s="1"/>
  <c r="N99" i="35"/>
  <c r="K99" i="35" s="1"/>
  <c r="H99" i="35" s="1"/>
  <c r="D99" i="35" s="1"/>
  <c r="Y98" i="35"/>
  <c r="O98" i="35"/>
  <c r="L98" i="35" s="1"/>
  <c r="I98" i="35" s="1"/>
  <c r="N98" i="35"/>
  <c r="K98" i="35" s="1"/>
  <c r="H98" i="35" s="1"/>
  <c r="Y97" i="35"/>
  <c r="Y96" i="35"/>
  <c r="O96" i="35"/>
  <c r="L96" i="35" s="1"/>
  <c r="I96" i="35" s="1"/>
  <c r="E96" i="35" s="1"/>
  <c r="N96" i="35"/>
  <c r="K96" i="35" s="1"/>
  <c r="H96" i="35" s="1"/>
  <c r="D96" i="35" s="1"/>
  <c r="Y95" i="35"/>
  <c r="O95" i="35"/>
  <c r="L95" i="35" s="1"/>
  <c r="I95" i="35" s="1"/>
  <c r="E95" i="35" s="1"/>
  <c r="N95" i="35"/>
  <c r="K95" i="35" s="1"/>
  <c r="H95" i="35" s="1"/>
  <c r="D95" i="35" s="1"/>
  <c r="Y94" i="35"/>
  <c r="O94" i="35"/>
  <c r="L94" i="35" s="1"/>
  <c r="I94" i="35" s="1"/>
  <c r="E94" i="35" s="1"/>
  <c r="N94" i="35"/>
  <c r="K94" i="35" s="1"/>
  <c r="H94" i="35" s="1"/>
  <c r="D94" i="35" s="1"/>
  <c r="Y93" i="35"/>
  <c r="O93" i="35"/>
  <c r="L93" i="35" s="1"/>
  <c r="I93" i="35" s="1"/>
  <c r="E93" i="35" s="1"/>
  <c r="N93" i="35"/>
  <c r="K93" i="35" s="1"/>
  <c r="H93" i="35" s="1"/>
  <c r="D93" i="35" s="1"/>
  <c r="Y92" i="35"/>
  <c r="O92" i="35"/>
  <c r="L92" i="35" s="1"/>
  <c r="I92" i="35" s="1"/>
  <c r="E92" i="35" s="1"/>
  <c r="N92" i="35"/>
  <c r="K92" i="35" s="1"/>
  <c r="H92" i="35" s="1"/>
  <c r="D92" i="35" s="1"/>
  <c r="Y91" i="35"/>
  <c r="O91" i="35"/>
  <c r="L91" i="35" s="1"/>
  <c r="I91" i="35" s="1"/>
  <c r="E91" i="35" s="1"/>
  <c r="N91" i="35"/>
  <c r="K91" i="35" s="1"/>
  <c r="H91" i="35" s="1"/>
  <c r="D91" i="35" s="1"/>
  <c r="Y90" i="35"/>
  <c r="O90" i="35"/>
  <c r="L90" i="35" s="1"/>
  <c r="I90" i="35" s="1"/>
  <c r="N90" i="35"/>
  <c r="K90" i="35" s="1"/>
  <c r="H90" i="35" s="1"/>
  <c r="Y89" i="35"/>
  <c r="O89" i="35"/>
  <c r="L89" i="35" s="1"/>
  <c r="I89" i="35" s="1"/>
  <c r="N89" i="35"/>
  <c r="K89" i="35"/>
  <c r="H89" i="35" s="1"/>
  <c r="Y88" i="35"/>
  <c r="O88" i="35"/>
  <c r="L88" i="35" s="1"/>
  <c r="I88" i="35" s="1"/>
  <c r="E88" i="35" s="1"/>
  <c r="N88" i="35"/>
  <c r="K88" i="35"/>
  <c r="H88" i="35" s="1"/>
  <c r="D88" i="35" s="1"/>
  <c r="Y87" i="35"/>
  <c r="O87" i="35"/>
  <c r="L87" i="35" s="1"/>
  <c r="I87" i="35" s="1"/>
  <c r="E87" i="35" s="1"/>
  <c r="N87" i="35"/>
  <c r="K87" i="35" s="1"/>
  <c r="H87" i="35" s="1"/>
  <c r="D87" i="35" s="1"/>
  <c r="Y86" i="35"/>
  <c r="O86" i="35"/>
  <c r="L86" i="35" s="1"/>
  <c r="I86" i="35" s="1"/>
  <c r="E86" i="35" s="1"/>
  <c r="N86" i="35"/>
  <c r="K86" i="35" s="1"/>
  <c r="H86" i="35" s="1"/>
  <c r="D86" i="35" s="1"/>
  <c r="Y85" i="35"/>
  <c r="O85" i="35"/>
  <c r="L85" i="35" s="1"/>
  <c r="I85" i="35" s="1"/>
  <c r="E85" i="35" s="1"/>
  <c r="N85" i="35"/>
  <c r="K85" i="35" s="1"/>
  <c r="H85" i="35" s="1"/>
  <c r="D85" i="35" s="1"/>
  <c r="Y84" i="35"/>
  <c r="O84" i="35"/>
  <c r="L84" i="35" s="1"/>
  <c r="I84" i="35" s="1"/>
  <c r="E84" i="35" s="1"/>
  <c r="N84" i="35"/>
  <c r="K84" i="35" s="1"/>
  <c r="H84" i="35" s="1"/>
  <c r="D84" i="35" s="1"/>
  <c r="Y83" i="35"/>
  <c r="O83" i="35"/>
  <c r="L83" i="35" s="1"/>
  <c r="I83" i="35" s="1"/>
  <c r="E83" i="35" s="1"/>
  <c r="N83" i="35"/>
  <c r="K83" i="35" s="1"/>
  <c r="H83" i="35" s="1"/>
  <c r="D83" i="35" s="1"/>
  <c r="Y82" i="35"/>
  <c r="O82" i="35"/>
  <c r="L82" i="35" s="1"/>
  <c r="I82" i="35" s="1"/>
  <c r="N82" i="35"/>
  <c r="K82" i="35" s="1"/>
  <c r="H82" i="35" s="1"/>
  <c r="Y81" i="35"/>
  <c r="O81" i="35"/>
  <c r="L81" i="35" s="1"/>
  <c r="I81" i="35" s="1"/>
  <c r="N81" i="35"/>
  <c r="K81" i="35" s="1"/>
  <c r="H81" i="35" s="1"/>
  <c r="Y80" i="35"/>
  <c r="O80" i="35"/>
  <c r="L80" i="35" s="1"/>
  <c r="I80" i="35" s="1"/>
  <c r="N80" i="35"/>
  <c r="K80" i="35" s="1"/>
  <c r="H80" i="35" s="1"/>
  <c r="Y79" i="35"/>
  <c r="O79" i="35"/>
  <c r="L79" i="35" s="1"/>
  <c r="I79" i="35" s="1"/>
  <c r="E79" i="35" s="1"/>
  <c r="N79" i="35"/>
  <c r="K79" i="35" s="1"/>
  <c r="H79" i="35" s="1"/>
  <c r="D79" i="35" s="1"/>
  <c r="Y78" i="35"/>
  <c r="O78" i="35"/>
  <c r="L78" i="35" s="1"/>
  <c r="I78" i="35" s="1"/>
  <c r="N78" i="35"/>
  <c r="K78" i="35" s="1"/>
  <c r="H78" i="35" s="1"/>
  <c r="Y77" i="35"/>
  <c r="O77" i="35"/>
  <c r="L77" i="35" s="1"/>
  <c r="I77" i="35" s="1"/>
  <c r="N77" i="35"/>
  <c r="K77" i="35" s="1"/>
  <c r="H77" i="35" s="1"/>
  <c r="Y76" i="35"/>
  <c r="O76" i="35"/>
  <c r="L76" i="35" s="1"/>
  <c r="I76" i="35" s="1"/>
  <c r="N76" i="35"/>
  <c r="K76" i="35" s="1"/>
  <c r="H76" i="35" s="1"/>
  <c r="Y75" i="35"/>
  <c r="O75" i="35"/>
  <c r="L75" i="35" s="1"/>
  <c r="I75" i="35" s="1"/>
  <c r="E75" i="35" s="1"/>
  <c r="N75" i="35"/>
  <c r="K75" i="35" s="1"/>
  <c r="H75" i="35" s="1"/>
  <c r="D75" i="35" s="1"/>
  <c r="Y74" i="35"/>
  <c r="O74" i="35"/>
  <c r="L74" i="35" s="1"/>
  <c r="I74" i="35" s="1"/>
  <c r="N74" i="35"/>
  <c r="K74" i="35" s="1"/>
  <c r="H74" i="35" s="1"/>
  <c r="Y73" i="35"/>
  <c r="Y72" i="35"/>
  <c r="O72" i="35"/>
  <c r="L72" i="35" s="1"/>
  <c r="I72" i="35" s="1"/>
  <c r="E72" i="35" s="1"/>
  <c r="N72" i="35"/>
  <c r="K72" i="35" s="1"/>
  <c r="H72" i="35" s="1"/>
  <c r="D72" i="35" s="1"/>
  <c r="Y71" i="35"/>
  <c r="O71" i="35"/>
  <c r="L71" i="35" s="1"/>
  <c r="I71" i="35" s="1"/>
  <c r="N71" i="35"/>
  <c r="K71" i="35" s="1"/>
  <c r="H71" i="35" s="1"/>
  <c r="Y70" i="35"/>
  <c r="O70" i="35"/>
  <c r="L70" i="35" s="1"/>
  <c r="I70" i="35" s="1"/>
  <c r="N70" i="35"/>
  <c r="K70" i="35" s="1"/>
  <c r="H70" i="35" s="1"/>
  <c r="Y69" i="35"/>
  <c r="O69" i="35"/>
  <c r="L69" i="35" s="1"/>
  <c r="I69" i="35" s="1"/>
  <c r="E69" i="35" s="1"/>
  <c r="N69" i="35"/>
  <c r="K69" i="35" s="1"/>
  <c r="H69" i="35" s="1"/>
  <c r="D69" i="35" s="1"/>
  <c r="Y68" i="35"/>
  <c r="O68" i="35"/>
  <c r="L68" i="35" s="1"/>
  <c r="I68" i="35" s="1"/>
  <c r="E68" i="35" s="1"/>
  <c r="N68" i="35"/>
  <c r="K68" i="35" s="1"/>
  <c r="H68" i="35" s="1"/>
  <c r="D68" i="35" s="1"/>
  <c r="Y67" i="35"/>
  <c r="O67" i="35"/>
  <c r="L67" i="35" s="1"/>
  <c r="I67" i="35" s="1"/>
  <c r="E67" i="35" s="1"/>
  <c r="N67" i="35"/>
  <c r="K67" i="35" s="1"/>
  <c r="H67" i="35" s="1"/>
  <c r="D67" i="35" s="1"/>
  <c r="Y66" i="35"/>
  <c r="O66" i="35"/>
  <c r="L66" i="35" s="1"/>
  <c r="I66" i="35" s="1"/>
  <c r="N66" i="35"/>
  <c r="K66" i="35" s="1"/>
  <c r="H66" i="35" s="1"/>
  <c r="Y65" i="35"/>
  <c r="O65" i="35"/>
  <c r="L65" i="35" s="1"/>
  <c r="I65" i="35" s="1"/>
  <c r="N65" i="35"/>
  <c r="K65" i="35" s="1"/>
  <c r="H65" i="35" s="1"/>
  <c r="Y64" i="35"/>
  <c r="O64" i="35"/>
  <c r="L64" i="35" s="1"/>
  <c r="I64" i="35" s="1"/>
  <c r="E64" i="35" s="1"/>
  <c r="N64" i="35"/>
  <c r="K64" i="35" s="1"/>
  <c r="H64" i="35" s="1"/>
  <c r="D64" i="35" s="1"/>
  <c r="Y63" i="35"/>
  <c r="O63" i="35"/>
  <c r="L63" i="35" s="1"/>
  <c r="I63" i="35" s="1"/>
  <c r="E63" i="35" s="1"/>
  <c r="N63" i="35"/>
  <c r="K63" i="35" s="1"/>
  <c r="H63" i="35" s="1"/>
  <c r="D63" i="35" s="1"/>
  <c r="Y62" i="35"/>
  <c r="O62" i="35"/>
  <c r="L62" i="35" s="1"/>
  <c r="I62" i="35" s="1"/>
  <c r="E62" i="35" s="1"/>
  <c r="N62" i="35"/>
  <c r="K62" i="35" s="1"/>
  <c r="H62" i="35" s="1"/>
  <c r="D62" i="35" s="1"/>
  <c r="Y61" i="35"/>
  <c r="O61" i="35"/>
  <c r="L61" i="35" s="1"/>
  <c r="I61" i="35" s="1"/>
  <c r="E61" i="35" s="1"/>
  <c r="N61" i="35"/>
  <c r="K61" i="35" s="1"/>
  <c r="H61" i="35" s="1"/>
  <c r="D61" i="35" s="1"/>
  <c r="Y60" i="35"/>
  <c r="O60" i="35"/>
  <c r="L60" i="35" s="1"/>
  <c r="I60" i="35" s="1"/>
  <c r="N60" i="35"/>
  <c r="K60" i="35" s="1"/>
  <c r="H60" i="35" s="1"/>
  <c r="Y59" i="35"/>
  <c r="O59" i="35"/>
  <c r="L59" i="35" s="1"/>
  <c r="I59" i="35" s="1"/>
  <c r="N59" i="35"/>
  <c r="K59" i="35" s="1"/>
  <c r="H59" i="35" s="1"/>
  <c r="Y58" i="35"/>
  <c r="O58" i="35"/>
  <c r="L58" i="35" s="1"/>
  <c r="I58" i="35" s="1"/>
  <c r="E58" i="35" s="1"/>
  <c r="N58" i="35"/>
  <c r="K58" i="35" s="1"/>
  <c r="H58" i="35" s="1"/>
  <c r="D58" i="35" s="1"/>
  <c r="Y57" i="35"/>
  <c r="O57" i="35"/>
  <c r="L57" i="35" s="1"/>
  <c r="I57" i="35" s="1"/>
  <c r="E57" i="35" s="1"/>
  <c r="N57" i="35"/>
  <c r="K57" i="35" s="1"/>
  <c r="H57" i="35" s="1"/>
  <c r="D57" i="35" s="1"/>
  <c r="Y56" i="35"/>
  <c r="O56" i="35"/>
  <c r="L56" i="35" s="1"/>
  <c r="I56" i="35" s="1"/>
  <c r="E56" i="35" s="1"/>
  <c r="N56" i="35"/>
  <c r="K56" i="35" s="1"/>
  <c r="H56" i="35" s="1"/>
  <c r="D56" i="35" s="1"/>
  <c r="Y55" i="35"/>
  <c r="O55" i="35"/>
  <c r="L55" i="35" s="1"/>
  <c r="I55" i="35" s="1"/>
  <c r="N55" i="35"/>
  <c r="K55" i="35" s="1"/>
  <c r="H55" i="35" s="1"/>
  <c r="Y54" i="35"/>
  <c r="O54" i="35"/>
  <c r="L54" i="35" s="1"/>
  <c r="I54" i="35" s="1"/>
  <c r="N54" i="35"/>
  <c r="K54" i="35" s="1"/>
  <c r="H54" i="35" s="1"/>
  <c r="Y53" i="35"/>
  <c r="O53" i="35"/>
  <c r="L53" i="35" s="1"/>
  <c r="I53" i="35" s="1"/>
  <c r="E53" i="35" s="1"/>
  <c r="N53" i="35"/>
  <c r="K53" i="35" s="1"/>
  <c r="H53" i="35" s="1"/>
  <c r="D53" i="35" s="1"/>
  <c r="Y52" i="35"/>
  <c r="O52" i="35"/>
  <c r="L52" i="35" s="1"/>
  <c r="I52" i="35" s="1"/>
  <c r="E52" i="35" s="1"/>
  <c r="N52" i="35"/>
  <c r="K52" i="35" s="1"/>
  <c r="H52" i="35" s="1"/>
  <c r="D52" i="35" s="1"/>
  <c r="Y51" i="35"/>
  <c r="O51" i="35"/>
  <c r="L51" i="35" s="1"/>
  <c r="I51" i="35" s="1"/>
  <c r="E51" i="35" s="1"/>
  <c r="N51" i="35"/>
  <c r="K51" i="35" s="1"/>
  <c r="H51" i="35" s="1"/>
  <c r="D51" i="35" s="1"/>
  <c r="Y50" i="35"/>
  <c r="O50" i="35"/>
  <c r="L50" i="35" s="1"/>
  <c r="I50" i="35" s="1"/>
  <c r="E50" i="35" s="1"/>
  <c r="N50" i="35"/>
  <c r="K50" i="35" s="1"/>
  <c r="H50" i="35" s="1"/>
  <c r="D50" i="35" s="1"/>
  <c r="Y49" i="35"/>
  <c r="O49" i="35"/>
  <c r="L49" i="35" s="1"/>
  <c r="I49" i="35" s="1"/>
  <c r="N49" i="35"/>
  <c r="K49" i="35" s="1"/>
  <c r="H49" i="35" s="1"/>
  <c r="Y48" i="35"/>
  <c r="O48" i="35"/>
  <c r="L48" i="35" s="1"/>
  <c r="I48" i="35" s="1"/>
  <c r="N48" i="35"/>
  <c r="K48" i="35" s="1"/>
  <c r="H48" i="35" s="1"/>
  <c r="Y47" i="35"/>
  <c r="O47" i="35"/>
  <c r="L47" i="35" s="1"/>
  <c r="I47" i="35" s="1"/>
  <c r="E47" i="35" s="1"/>
  <c r="N47" i="35"/>
  <c r="K47" i="35" s="1"/>
  <c r="H47" i="35" s="1"/>
  <c r="D47" i="35" s="1"/>
  <c r="Y46" i="35"/>
  <c r="O46" i="35"/>
  <c r="L46" i="35" s="1"/>
  <c r="I46" i="35" s="1"/>
  <c r="E46" i="35" s="1"/>
  <c r="N46" i="35"/>
  <c r="K46" i="35" s="1"/>
  <c r="H46" i="35" s="1"/>
  <c r="D46" i="35" s="1"/>
  <c r="Y45" i="35"/>
  <c r="O45" i="35"/>
  <c r="L45" i="35" s="1"/>
  <c r="I45" i="35" s="1"/>
  <c r="E45" i="35" s="1"/>
  <c r="N45" i="35"/>
  <c r="K45" i="35" s="1"/>
  <c r="H45" i="35" s="1"/>
  <c r="D45" i="35" s="1"/>
  <c r="Y44" i="35"/>
  <c r="O44" i="35"/>
  <c r="L44" i="35" s="1"/>
  <c r="I44" i="35" s="1"/>
  <c r="E44" i="35" s="1"/>
  <c r="N44" i="35"/>
  <c r="K44" i="35" s="1"/>
  <c r="H44" i="35" s="1"/>
  <c r="D44" i="35" s="1"/>
  <c r="Y43" i="35"/>
  <c r="O43" i="35"/>
  <c r="L43" i="35" s="1"/>
  <c r="I43" i="35" s="1"/>
  <c r="N43" i="35"/>
  <c r="K43" i="35" s="1"/>
  <c r="H43" i="35" s="1"/>
  <c r="Y42" i="35"/>
  <c r="O42" i="35"/>
  <c r="L42" i="35" s="1"/>
  <c r="I42" i="35" s="1"/>
  <c r="E42" i="35" s="1"/>
  <c r="N42" i="35"/>
  <c r="K42" i="35" s="1"/>
  <c r="H42" i="35" s="1"/>
  <c r="D42" i="35" s="1"/>
  <c r="Y41" i="35"/>
  <c r="O41" i="35"/>
  <c r="L41" i="35" s="1"/>
  <c r="I41" i="35" s="1"/>
  <c r="E41" i="35" s="1"/>
  <c r="N41" i="35"/>
  <c r="K41" i="35" s="1"/>
  <c r="H41" i="35" s="1"/>
  <c r="D41" i="35" s="1"/>
  <c r="Y40" i="35"/>
  <c r="O40" i="35"/>
  <c r="L40" i="35" s="1"/>
  <c r="I40" i="35" s="1"/>
  <c r="E40" i="35" s="1"/>
  <c r="N40" i="35"/>
  <c r="K40" i="35" s="1"/>
  <c r="H40" i="35" s="1"/>
  <c r="D40" i="35" s="1"/>
  <c r="Y39" i="35"/>
  <c r="O39" i="35"/>
  <c r="L39" i="35" s="1"/>
  <c r="I39" i="35" s="1"/>
  <c r="E39" i="35" s="1"/>
  <c r="N39" i="35"/>
  <c r="K39" i="35" s="1"/>
  <c r="H39" i="35" s="1"/>
  <c r="D39" i="35" s="1"/>
  <c r="Y38" i="35"/>
  <c r="O38" i="35"/>
  <c r="L38" i="35" s="1"/>
  <c r="I38" i="35" s="1"/>
  <c r="E38" i="35" s="1"/>
  <c r="N38" i="35"/>
  <c r="K38" i="35" s="1"/>
  <c r="H38" i="35"/>
  <c r="D38" i="35" s="1"/>
  <c r="Y37" i="35"/>
  <c r="O37" i="35"/>
  <c r="L37" i="35" s="1"/>
  <c r="I37" i="35" s="1"/>
  <c r="E37" i="35" s="1"/>
  <c r="N37" i="35"/>
  <c r="K37" i="35"/>
  <c r="H37" i="35" s="1"/>
  <c r="D37" i="35" s="1"/>
  <c r="Y36" i="35"/>
  <c r="O36" i="35"/>
  <c r="L36" i="35" s="1"/>
  <c r="I36" i="35" s="1"/>
  <c r="N36" i="35"/>
  <c r="K36" i="35" s="1"/>
  <c r="H36" i="35" s="1"/>
  <c r="Y35" i="35"/>
  <c r="Y34" i="35"/>
  <c r="O34" i="35"/>
  <c r="L34" i="35" s="1"/>
  <c r="I34" i="35" s="1"/>
  <c r="N34" i="35"/>
  <c r="K34" i="35"/>
  <c r="H34" i="35" s="1"/>
  <c r="Y33" i="35"/>
  <c r="L33" i="35"/>
  <c r="K33" i="35"/>
  <c r="Y32" i="35"/>
  <c r="O32" i="35"/>
  <c r="L32" i="35" s="1"/>
  <c r="I32" i="35" s="1"/>
  <c r="E32" i="35" s="1"/>
  <c r="N32" i="35"/>
  <c r="K32" i="35" s="1"/>
  <c r="H32" i="35" s="1"/>
  <c r="D32" i="35" s="1"/>
  <c r="Y31" i="35"/>
  <c r="O31" i="35"/>
  <c r="L31" i="35" s="1"/>
  <c r="I31" i="35" s="1"/>
  <c r="N31" i="35"/>
  <c r="K31" i="35" s="1"/>
  <c r="H31" i="35" s="1"/>
  <c r="Y30" i="35"/>
  <c r="O30" i="35"/>
  <c r="L30" i="35" s="1"/>
  <c r="I30" i="35" s="1"/>
  <c r="N30" i="35"/>
  <c r="K30" i="35" s="1"/>
  <c r="H30" i="35" s="1"/>
  <c r="Y29" i="35"/>
  <c r="O29" i="35"/>
  <c r="L29" i="35" s="1"/>
  <c r="I29" i="35" s="1"/>
  <c r="E29" i="35" s="1"/>
  <c r="N29" i="35"/>
  <c r="K29" i="35" s="1"/>
  <c r="H29" i="35" s="1"/>
  <c r="D29" i="35" s="1"/>
  <c r="Y28" i="35"/>
  <c r="O28" i="35"/>
  <c r="L28" i="35" s="1"/>
  <c r="I28" i="35" s="1"/>
  <c r="E28" i="35" s="1"/>
  <c r="N28" i="35"/>
  <c r="K28" i="35" s="1"/>
  <c r="H28" i="35" s="1"/>
  <c r="D28" i="35" s="1"/>
  <c r="Y27" i="35"/>
  <c r="O27" i="35"/>
  <c r="L27" i="35" s="1"/>
  <c r="I27" i="35" s="1"/>
  <c r="E27" i="35" s="1"/>
  <c r="N27" i="35"/>
  <c r="K27" i="35"/>
  <c r="H27" i="35" s="1"/>
  <c r="D27" i="35" s="1"/>
  <c r="Y26" i="35"/>
  <c r="O26" i="35"/>
  <c r="L26" i="35" s="1"/>
  <c r="I26" i="35" s="1"/>
  <c r="E26" i="35" s="1"/>
  <c r="N26" i="35"/>
  <c r="K26" i="35"/>
  <c r="H26" i="35" s="1"/>
  <c r="D26" i="35" s="1"/>
  <c r="Y25" i="35"/>
  <c r="O25" i="35"/>
  <c r="L25" i="35" s="1"/>
  <c r="I25" i="35" s="1"/>
  <c r="E25" i="35" s="1"/>
  <c r="N25" i="35"/>
  <c r="K25" i="35" s="1"/>
  <c r="H25" i="35" s="1"/>
  <c r="D25" i="35" s="1"/>
  <c r="Y24" i="35"/>
  <c r="O24" i="35"/>
  <c r="L24" i="35" s="1"/>
  <c r="I24" i="35" s="1"/>
  <c r="E24" i="35" s="1"/>
  <c r="N24" i="35"/>
  <c r="K24" i="35" s="1"/>
  <c r="H24" i="35" s="1"/>
  <c r="D24" i="35" s="1"/>
  <c r="Y23" i="35"/>
  <c r="O23" i="35"/>
  <c r="L23" i="35" s="1"/>
  <c r="I23" i="35" s="1"/>
  <c r="N23" i="35"/>
  <c r="K23" i="35" s="1"/>
  <c r="H23" i="35" s="1"/>
  <c r="Y22" i="35"/>
  <c r="O22" i="35"/>
  <c r="L22" i="35" s="1"/>
  <c r="I22" i="35" s="1"/>
  <c r="N22" i="35"/>
  <c r="K22" i="35" s="1"/>
  <c r="H22" i="35" s="1"/>
  <c r="Y21" i="35"/>
  <c r="O21" i="35"/>
  <c r="L21" i="35" s="1"/>
  <c r="I21" i="35" s="1"/>
  <c r="E21" i="35" s="1"/>
  <c r="N21" i="35"/>
  <c r="K21" i="35" s="1"/>
  <c r="H21" i="35" s="1"/>
  <c r="D21" i="35" s="1"/>
  <c r="Y20" i="35"/>
  <c r="O20" i="35"/>
  <c r="L20" i="35" s="1"/>
  <c r="I20" i="35" s="1"/>
  <c r="E20" i="35" s="1"/>
  <c r="N20" i="35"/>
  <c r="K20" i="35" s="1"/>
  <c r="H20" i="35" s="1"/>
  <c r="D20" i="35" s="1"/>
  <c r="Y19" i="35"/>
  <c r="O19" i="35"/>
  <c r="L19" i="35" s="1"/>
  <c r="I19" i="35" s="1"/>
  <c r="E19" i="35" s="1"/>
  <c r="N19" i="35"/>
  <c r="K19" i="35" s="1"/>
  <c r="H19" i="35" s="1"/>
  <c r="D19" i="35" s="1"/>
  <c r="Y18" i="35"/>
  <c r="O18" i="35"/>
  <c r="L18" i="35" s="1"/>
  <c r="I18" i="35" s="1"/>
  <c r="E18" i="35" s="1"/>
  <c r="N18" i="35"/>
  <c r="K18" i="35" s="1"/>
  <c r="H18" i="35" s="1"/>
  <c r="D18" i="35" s="1"/>
  <c r="Y17" i="35"/>
  <c r="O17" i="35"/>
  <c r="L17" i="35" s="1"/>
  <c r="I17" i="35" s="1"/>
  <c r="E17" i="35" s="1"/>
  <c r="N17" i="35"/>
  <c r="K17" i="35" s="1"/>
  <c r="H17" i="35" s="1"/>
  <c r="D17" i="35" s="1"/>
  <c r="Y16" i="35"/>
  <c r="O16" i="35"/>
  <c r="L16" i="35" s="1"/>
  <c r="I16" i="35" s="1"/>
  <c r="E16" i="35" s="1"/>
  <c r="N16" i="35"/>
  <c r="K16" i="35" s="1"/>
  <c r="H16" i="35" s="1"/>
  <c r="D16" i="35" s="1"/>
  <c r="Y15" i="35"/>
  <c r="O15" i="35"/>
  <c r="L15" i="35" s="1"/>
  <c r="I15" i="35" s="1"/>
  <c r="E15" i="35" s="1"/>
  <c r="N15" i="35"/>
  <c r="K15" i="35" s="1"/>
  <c r="H15" i="35" s="1"/>
  <c r="D15" i="35" s="1"/>
  <c r="Y14" i="35"/>
  <c r="O14" i="35"/>
  <c r="L14" i="35" s="1"/>
  <c r="I14" i="35" s="1"/>
  <c r="E14" i="35" s="1"/>
  <c r="N14" i="35"/>
  <c r="K14" i="35" s="1"/>
  <c r="H14" i="35" s="1"/>
  <c r="D14" i="35" s="1"/>
  <c r="Y13" i="35"/>
  <c r="Y12" i="35"/>
  <c r="O12" i="35"/>
  <c r="L12" i="35" s="1"/>
  <c r="I12" i="35" s="1"/>
  <c r="N12" i="35"/>
  <c r="K12" i="35" s="1"/>
  <c r="H12" i="35" s="1"/>
  <c r="Y11" i="35"/>
  <c r="O11" i="35"/>
  <c r="L11" i="35" s="1"/>
  <c r="I11" i="35" s="1"/>
  <c r="E11" i="35" s="1"/>
  <c r="N11" i="35"/>
  <c r="K11" i="35" s="1"/>
  <c r="H11" i="35" s="1"/>
  <c r="D11" i="35" s="1"/>
  <c r="Y10" i="35"/>
  <c r="O10" i="35"/>
  <c r="L10" i="35" s="1"/>
  <c r="I10" i="35" s="1"/>
  <c r="E10" i="35" s="1"/>
  <c r="N10" i="35"/>
  <c r="K10" i="35" s="1"/>
  <c r="H10" i="35" s="1"/>
  <c r="D10" i="35" s="1"/>
  <c r="Y9" i="35"/>
  <c r="O9" i="35"/>
  <c r="L9" i="35" s="1"/>
  <c r="I9" i="35" s="1"/>
  <c r="E9" i="35" s="1"/>
  <c r="N9" i="35"/>
  <c r="K9" i="35" s="1"/>
  <c r="H9" i="35" s="1"/>
  <c r="D9" i="35" s="1"/>
  <c r="Y8" i="35"/>
  <c r="O8" i="35"/>
  <c r="L8" i="35" s="1"/>
  <c r="I8" i="35" s="1"/>
  <c r="E8" i="35" s="1"/>
  <c r="N8" i="35"/>
  <c r="K8" i="35" s="1"/>
  <c r="H8" i="35" s="1"/>
  <c r="D8" i="35" s="1"/>
  <c r="Y7" i="35"/>
  <c r="O7" i="35"/>
  <c r="L7" i="35" s="1"/>
  <c r="I7" i="35" s="1"/>
  <c r="E7" i="35" s="1"/>
  <c r="N7" i="35"/>
  <c r="K7" i="35" s="1"/>
  <c r="H7" i="35" s="1"/>
  <c r="D7" i="35" s="1"/>
  <c r="Y6" i="35"/>
  <c r="O6" i="35"/>
  <c r="L6" i="35" s="1"/>
  <c r="N6" i="35"/>
  <c r="K6" i="35" s="1"/>
  <c r="H6" i="35" s="1"/>
  <c r="D6" i="35" s="1"/>
  <c r="I6" i="35"/>
  <c r="E6" i="35" s="1"/>
  <c r="F108" i="33"/>
  <c r="Y7" i="33"/>
  <c r="Y8" i="33"/>
  <c r="Y9" i="33"/>
  <c r="Y10" i="33"/>
  <c r="Y11" i="33"/>
  <c r="Y12" i="33"/>
  <c r="Y13" i="33"/>
  <c r="Y14" i="33"/>
  <c r="Y15" i="33"/>
  <c r="Y16" i="33"/>
  <c r="Y17" i="33"/>
  <c r="Y18" i="33"/>
  <c r="Y19" i="33"/>
  <c r="Y20" i="33"/>
  <c r="Y21" i="33"/>
  <c r="Y22" i="33"/>
  <c r="Y23" i="33"/>
  <c r="Y24" i="33"/>
  <c r="Y25" i="33"/>
  <c r="Y26" i="33"/>
  <c r="Y27" i="33"/>
  <c r="Y28" i="33"/>
  <c r="Y29" i="33"/>
  <c r="Y30" i="33"/>
  <c r="Y31" i="33"/>
  <c r="Y32" i="33"/>
  <c r="Y33" i="33"/>
  <c r="Y34" i="33"/>
  <c r="Y35" i="33"/>
  <c r="Y36" i="33"/>
  <c r="Y37" i="33"/>
  <c r="Y38" i="33"/>
  <c r="Y39" i="33"/>
  <c r="Y40" i="33"/>
  <c r="Y41" i="33"/>
  <c r="Y42" i="33"/>
  <c r="Y43" i="33"/>
  <c r="Y44" i="33"/>
  <c r="Y45" i="33"/>
  <c r="Y46" i="33"/>
  <c r="Y47" i="33"/>
  <c r="Y48" i="33"/>
  <c r="Y49" i="33"/>
  <c r="Y50" i="33"/>
  <c r="Y51" i="33"/>
  <c r="Y52" i="33"/>
  <c r="Y53" i="33"/>
  <c r="Y54" i="33"/>
  <c r="Y55" i="33"/>
  <c r="Y56" i="33"/>
  <c r="Y57" i="33"/>
  <c r="Y58" i="33"/>
  <c r="Y59" i="33"/>
  <c r="Y60" i="33"/>
  <c r="Y61" i="33"/>
  <c r="Y62" i="33"/>
  <c r="Y63" i="33"/>
  <c r="Y64" i="33"/>
  <c r="Y65" i="33"/>
  <c r="Y66" i="33"/>
  <c r="Y67" i="33"/>
  <c r="Y68" i="33"/>
  <c r="Y69" i="33"/>
  <c r="Y70" i="33"/>
  <c r="Y71" i="33"/>
  <c r="Y72" i="33"/>
  <c r="Y73" i="33"/>
  <c r="Y74" i="33"/>
  <c r="Y75" i="33"/>
  <c r="Y76" i="33"/>
  <c r="Y77" i="33"/>
  <c r="Y78" i="33"/>
  <c r="Y79" i="33"/>
  <c r="Y80" i="33"/>
  <c r="Y81" i="33"/>
  <c r="Y82" i="33"/>
  <c r="Y83" i="33"/>
  <c r="Y84" i="33"/>
  <c r="Y85" i="33"/>
  <c r="Y86" i="33"/>
  <c r="Y87" i="33"/>
  <c r="Y88" i="33"/>
  <c r="Y89" i="33"/>
  <c r="Y90" i="33"/>
  <c r="Y91" i="33"/>
  <c r="Y92" i="33"/>
  <c r="Y93" i="33"/>
  <c r="Y94" i="33"/>
  <c r="Y95" i="33"/>
  <c r="Y96" i="33"/>
  <c r="Y97" i="33"/>
  <c r="Y98" i="33"/>
  <c r="Y99" i="33"/>
  <c r="Y100" i="33"/>
  <c r="Y101" i="33"/>
  <c r="Y102" i="33"/>
  <c r="Y103" i="33"/>
  <c r="Y104" i="33"/>
  <c r="Y105" i="33"/>
  <c r="Y106" i="33"/>
  <c r="Y107" i="33"/>
  <c r="Y6" i="33"/>
  <c r="O108" i="33"/>
  <c r="L108" i="33" s="1"/>
  <c r="I108" i="33" s="1"/>
  <c r="N108" i="33"/>
  <c r="K108" i="33" s="1"/>
  <c r="H108" i="33" s="1"/>
  <c r="O107" i="33"/>
  <c r="L107" i="33" s="1"/>
  <c r="I107" i="33" s="1"/>
  <c r="E107" i="33" s="1"/>
  <c r="N107" i="33"/>
  <c r="K107" i="33" s="1"/>
  <c r="H107" i="33" s="1"/>
  <c r="D107" i="33" s="1"/>
  <c r="O106" i="33"/>
  <c r="L106" i="33" s="1"/>
  <c r="I106" i="33" s="1"/>
  <c r="E106" i="33" s="1"/>
  <c r="N106" i="33"/>
  <c r="K106" i="33" s="1"/>
  <c r="H106" i="33" s="1"/>
  <c r="D106" i="33" s="1"/>
  <c r="O105" i="33"/>
  <c r="L105" i="33" s="1"/>
  <c r="I105" i="33" s="1"/>
  <c r="N105" i="33"/>
  <c r="K105" i="33" s="1"/>
  <c r="H105" i="33" s="1"/>
  <c r="O103" i="33"/>
  <c r="L103" i="33" s="1"/>
  <c r="I103" i="33" s="1"/>
  <c r="E103" i="33" s="1"/>
  <c r="N103" i="33"/>
  <c r="K103" i="33" s="1"/>
  <c r="H103" i="33" s="1"/>
  <c r="D103" i="33" s="1"/>
  <c r="O102" i="33"/>
  <c r="L102" i="33" s="1"/>
  <c r="I102" i="33" s="1"/>
  <c r="E102" i="33" s="1"/>
  <c r="N102" i="33"/>
  <c r="K102" i="33" s="1"/>
  <c r="H102" i="33" s="1"/>
  <c r="D102" i="33" s="1"/>
  <c r="O101" i="33"/>
  <c r="L101" i="33" s="1"/>
  <c r="I101" i="33" s="1"/>
  <c r="E101" i="33" s="1"/>
  <c r="N101" i="33"/>
  <c r="K101" i="33" s="1"/>
  <c r="H101" i="33" s="1"/>
  <c r="D101" i="33" s="1"/>
  <c r="O100" i="33"/>
  <c r="L100" i="33" s="1"/>
  <c r="I100" i="33" s="1"/>
  <c r="E100" i="33" s="1"/>
  <c r="N100" i="33"/>
  <c r="K100" i="33" s="1"/>
  <c r="H100" i="33" s="1"/>
  <c r="D100" i="33" s="1"/>
  <c r="O99" i="33"/>
  <c r="L99" i="33" s="1"/>
  <c r="I99" i="33" s="1"/>
  <c r="E99" i="33" s="1"/>
  <c r="N99" i="33"/>
  <c r="K99" i="33" s="1"/>
  <c r="H99" i="33" s="1"/>
  <c r="D99" i="33" s="1"/>
  <c r="O98" i="33"/>
  <c r="L98" i="33" s="1"/>
  <c r="I98" i="33" s="1"/>
  <c r="N98" i="33"/>
  <c r="K98" i="33" s="1"/>
  <c r="H98" i="33" s="1"/>
  <c r="O96" i="33"/>
  <c r="L96" i="33" s="1"/>
  <c r="I96" i="33" s="1"/>
  <c r="E96" i="33" s="1"/>
  <c r="N96" i="33"/>
  <c r="K96" i="33" s="1"/>
  <c r="H96" i="33" s="1"/>
  <c r="D96" i="33" s="1"/>
  <c r="O95" i="33"/>
  <c r="L95" i="33" s="1"/>
  <c r="I95" i="33" s="1"/>
  <c r="E95" i="33" s="1"/>
  <c r="N95" i="33"/>
  <c r="K95" i="33" s="1"/>
  <c r="H95" i="33" s="1"/>
  <c r="D95" i="33" s="1"/>
  <c r="O94" i="33"/>
  <c r="L94" i="33" s="1"/>
  <c r="I94" i="33" s="1"/>
  <c r="E94" i="33" s="1"/>
  <c r="N94" i="33"/>
  <c r="K94" i="33" s="1"/>
  <c r="H94" i="33" s="1"/>
  <c r="D94" i="33" s="1"/>
  <c r="O93" i="33"/>
  <c r="L93" i="33" s="1"/>
  <c r="I93" i="33" s="1"/>
  <c r="E93" i="33" s="1"/>
  <c r="N93" i="33"/>
  <c r="K93" i="33" s="1"/>
  <c r="H93" i="33" s="1"/>
  <c r="D93" i="33" s="1"/>
  <c r="O92" i="33"/>
  <c r="L92" i="33" s="1"/>
  <c r="I92" i="33" s="1"/>
  <c r="E92" i="33" s="1"/>
  <c r="N92" i="33"/>
  <c r="K92" i="33" s="1"/>
  <c r="H92" i="33" s="1"/>
  <c r="D92" i="33" s="1"/>
  <c r="O91" i="33"/>
  <c r="L91" i="33" s="1"/>
  <c r="I91" i="33" s="1"/>
  <c r="E91" i="33" s="1"/>
  <c r="N91" i="33"/>
  <c r="K91" i="33" s="1"/>
  <c r="H91" i="33" s="1"/>
  <c r="D91" i="33" s="1"/>
  <c r="O90" i="33"/>
  <c r="L90" i="33" s="1"/>
  <c r="I90" i="33" s="1"/>
  <c r="N90" i="33"/>
  <c r="K90" i="33" s="1"/>
  <c r="H90" i="33" s="1"/>
  <c r="O89" i="33"/>
  <c r="L89" i="33" s="1"/>
  <c r="I89" i="33" s="1"/>
  <c r="N89" i="33"/>
  <c r="K89" i="33" s="1"/>
  <c r="H89" i="33" s="1"/>
  <c r="O88" i="33"/>
  <c r="L88" i="33" s="1"/>
  <c r="I88" i="33" s="1"/>
  <c r="E88" i="33" s="1"/>
  <c r="N88" i="33"/>
  <c r="K88" i="33" s="1"/>
  <c r="H88" i="33" s="1"/>
  <c r="D88" i="33" s="1"/>
  <c r="O87" i="33"/>
  <c r="L87" i="33" s="1"/>
  <c r="I87" i="33" s="1"/>
  <c r="E87" i="33" s="1"/>
  <c r="N87" i="33"/>
  <c r="K87" i="33" s="1"/>
  <c r="H87" i="33" s="1"/>
  <c r="D87" i="33" s="1"/>
  <c r="O86" i="33"/>
  <c r="L86" i="33" s="1"/>
  <c r="I86" i="33" s="1"/>
  <c r="E86" i="33" s="1"/>
  <c r="N86" i="33"/>
  <c r="K86" i="33" s="1"/>
  <c r="H86" i="33" s="1"/>
  <c r="D86" i="33" s="1"/>
  <c r="O85" i="33"/>
  <c r="L85" i="33" s="1"/>
  <c r="I85" i="33" s="1"/>
  <c r="E85" i="33" s="1"/>
  <c r="N85" i="33"/>
  <c r="K85" i="33" s="1"/>
  <c r="H85" i="33" s="1"/>
  <c r="D85" i="33" s="1"/>
  <c r="O84" i="33"/>
  <c r="L84" i="33" s="1"/>
  <c r="I84" i="33" s="1"/>
  <c r="E84" i="33" s="1"/>
  <c r="N84" i="33"/>
  <c r="K84" i="33" s="1"/>
  <c r="H84" i="33" s="1"/>
  <c r="D84" i="33" s="1"/>
  <c r="O83" i="33"/>
  <c r="L83" i="33" s="1"/>
  <c r="I83" i="33" s="1"/>
  <c r="E83" i="33" s="1"/>
  <c r="N83" i="33"/>
  <c r="K83" i="33" s="1"/>
  <c r="H83" i="33" s="1"/>
  <c r="D83" i="33" s="1"/>
  <c r="O82" i="33"/>
  <c r="L82" i="33" s="1"/>
  <c r="I82" i="33" s="1"/>
  <c r="N82" i="33"/>
  <c r="K82" i="33" s="1"/>
  <c r="H82" i="33" s="1"/>
  <c r="O81" i="33"/>
  <c r="L81" i="33" s="1"/>
  <c r="I81" i="33" s="1"/>
  <c r="N81" i="33"/>
  <c r="K81" i="33" s="1"/>
  <c r="H81" i="33" s="1"/>
  <c r="O80" i="33"/>
  <c r="L80" i="33" s="1"/>
  <c r="I80" i="33" s="1"/>
  <c r="N80" i="33"/>
  <c r="K80" i="33" s="1"/>
  <c r="H80" i="33" s="1"/>
  <c r="O79" i="33"/>
  <c r="L79" i="33" s="1"/>
  <c r="I79" i="33" s="1"/>
  <c r="E79" i="33" s="1"/>
  <c r="N79" i="33"/>
  <c r="K79" i="33" s="1"/>
  <c r="H79" i="33" s="1"/>
  <c r="D79" i="33" s="1"/>
  <c r="O78" i="33"/>
  <c r="L78" i="33" s="1"/>
  <c r="I78" i="33" s="1"/>
  <c r="N78" i="33"/>
  <c r="K78" i="33" s="1"/>
  <c r="H78" i="33" s="1"/>
  <c r="O77" i="33"/>
  <c r="L77" i="33" s="1"/>
  <c r="I77" i="33" s="1"/>
  <c r="N77" i="33"/>
  <c r="K77" i="33" s="1"/>
  <c r="H77" i="33" s="1"/>
  <c r="O76" i="33"/>
  <c r="L76" i="33" s="1"/>
  <c r="I76" i="33" s="1"/>
  <c r="N76" i="33"/>
  <c r="K76" i="33" s="1"/>
  <c r="H76" i="33" s="1"/>
  <c r="O75" i="33"/>
  <c r="L75" i="33" s="1"/>
  <c r="I75" i="33" s="1"/>
  <c r="E75" i="33" s="1"/>
  <c r="N75" i="33"/>
  <c r="K75" i="33" s="1"/>
  <c r="H75" i="33" s="1"/>
  <c r="D75" i="33" s="1"/>
  <c r="O74" i="33"/>
  <c r="L74" i="33" s="1"/>
  <c r="I74" i="33" s="1"/>
  <c r="N74" i="33"/>
  <c r="K74" i="33" s="1"/>
  <c r="H74" i="33" s="1"/>
  <c r="O72" i="33"/>
  <c r="L72" i="33" s="1"/>
  <c r="I72" i="33" s="1"/>
  <c r="E72" i="33" s="1"/>
  <c r="N72" i="33"/>
  <c r="K72" i="33" s="1"/>
  <c r="H72" i="33" s="1"/>
  <c r="D72" i="33" s="1"/>
  <c r="O71" i="33"/>
  <c r="L71" i="33" s="1"/>
  <c r="I71" i="33" s="1"/>
  <c r="N71" i="33"/>
  <c r="K71" i="33" s="1"/>
  <c r="H71" i="33" s="1"/>
  <c r="O70" i="33"/>
  <c r="L70" i="33" s="1"/>
  <c r="I70" i="33" s="1"/>
  <c r="N70" i="33"/>
  <c r="K70" i="33" s="1"/>
  <c r="H70" i="33" s="1"/>
  <c r="O69" i="33"/>
  <c r="L69" i="33" s="1"/>
  <c r="I69" i="33" s="1"/>
  <c r="E69" i="33" s="1"/>
  <c r="N69" i="33"/>
  <c r="K69" i="33" s="1"/>
  <c r="H69" i="33" s="1"/>
  <c r="D69" i="33" s="1"/>
  <c r="O68" i="33"/>
  <c r="L68" i="33" s="1"/>
  <c r="I68" i="33" s="1"/>
  <c r="E68" i="33" s="1"/>
  <c r="N68" i="33"/>
  <c r="K68" i="33" s="1"/>
  <c r="H68" i="33" s="1"/>
  <c r="D68" i="33" s="1"/>
  <c r="O67" i="33"/>
  <c r="L67" i="33" s="1"/>
  <c r="I67" i="33" s="1"/>
  <c r="E67" i="33" s="1"/>
  <c r="N67" i="33"/>
  <c r="K67" i="33" s="1"/>
  <c r="H67" i="33" s="1"/>
  <c r="D67" i="33" s="1"/>
  <c r="O66" i="33"/>
  <c r="L66" i="33" s="1"/>
  <c r="I66" i="33" s="1"/>
  <c r="N66" i="33"/>
  <c r="K66" i="33" s="1"/>
  <c r="H66" i="33" s="1"/>
  <c r="O65" i="33"/>
  <c r="L65" i="33" s="1"/>
  <c r="I65" i="33" s="1"/>
  <c r="N65" i="33"/>
  <c r="K65" i="33" s="1"/>
  <c r="H65" i="33" s="1"/>
  <c r="O64" i="33"/>
  <c r="L64" i="33" s="1"/>
  <c r="I64" i="33" s="1"/>
  <c r="E64" i="33" s="1"/>
  <c r="N64" i="33"/>
  <c r="K64" i="33" s="1"/>
  <c r="H64" i="33" s="1"/>
  <c r="D64" i="33" s="1"/>
  <c r="O63" i="33"/>
  <c r="L63" i="33" s="1"/>
  <c r="I63" i="33" s="1"/>
  <c r="E63" i="33" s="1"/>
  <c r="N63" i="33"/>
  <c r="K63" i="33" s="1"/>
  <c r="H63" i="33" s="1"/>
  <c r="D63" i="33" s="1"/>
  <c r="O62" i="33"/>
  <c r="L62" i="33" s="1"/>
  <c r="I62" i="33" s="1"/>
  <c r="E62" i="33" s="1"/>
  <c r="N62" i="33"/>
  <c r="K62" i="33" s="1"/>
  <c r="H62" i="33" s="1"/>
  <c r="D62" i="33" s="1"/>
  <c r="O61" i="33"/>
  <c r="L61" i="33" s="1"/>
  <c r="I61" i="33" s="1"/>
  <c r="E61" i="33" s="1"/>
  <c r="N61" i="33"/>
  <c r="K61" i="33" s="1"/>
  <c r="H61" i="33" s="1"/>
  <c r="D61" i="33" s="1"/>
  <c r="O60" i="33"/>
  <c r="L60" i="33" s="1"/>
  <c r="I60" i="33" s="1"/>
  <c r="N60" i="33"/>
  <c r="K60" i="33" s="1"/>
  <c r="H60" i="33" s="1"/>
  <c r="O59" i="33"/>
  <c r="L59" i="33" s="1"/>
  <c r="I59" i="33" s="1"/>
  <c r="N59" i="33"/>
  <c r="K59" i="33" s="1"/>
  <c r="H59" i="33" s="1"/>
  <c r="O58" i="33"/>
  <c r="L58" i="33" s="1"/>
  <c r="I58" i="33" s="1"/>
  <c r="E58" i="33" s="1"/>
  <c r="N58" i="33"/>
  <c r="K58" i="33" s="1"/>
  <c r="H58" i="33" s="1"/>
  <c r="D58" i="33" s="1"/>
  <c r="O57" i="33"/>
  <c r="L57" i="33" s="1"/>
  <c r="I57" i="33" s="1"/>
  <c r="E57" i="33" s="1"/>
  <c r="N57" i="33"/>
  <c r="K57" i="33" s="1"/>
  <c r="H57" i="33" s="1"/>
  <c r="D57" i="33" s="1"/>
  <c r="O56" i="33"/>
  <c r="L56" i="33" s="1"/>
  <c r="I56" i="33" s="1"/>
  <c r="E56" i="33" s="1"/>
  <c r="N56" i="33"/>
  <c r="K56" i="33" s="1"/>
  <c r="H56" i="33" s="1"/>
  <c r="D56" i="33" s="1"/>
  <c r="O55" i="33"/>
  <c r="L55" i="33" s="1"/>
  <c r="I55" i="33" s="1"/>
  <c r="N55" i="33"/>
  <c r="K55" i="33" s="1"/>
  <c r="H55" i="33" s="1"/>
  <c r="O54" i="33"/>
  <c r="L54" i="33" s="1"/>
  <c r="I54" i="33" s="1"/>
  <c r="N54" i="33"/>
  <c r="K54" i="33" s="1"/>
  <c r="H54" i="33" s="1"/>
  <c r="O53" i="33"/>
  <c r="L53" i="33" s="1"/>
  <c r="I53" i="33" s="1"/>
  <c r="E53" i="33" s="1"/>
  <c r="N53" i="33"/>
  <c r="K53" i="33" s="1"/>
  <c r="H53" i="33" s="1"/>
  <c r="D53" i="33" s="1"/>
  <c r="O52" i="33"/>
  <c r="L52" i="33" s="1"/>
  <c r="I52" i="33" s="1"/>
  <c r="E52" i="33" s="1"/>
  <c r="N52" i="33"/>
  <c r="K52" i="33" s="1"/>
  <c r="H52" i="33" s="1"/>
  <c r="D52" i="33" s="1"/>
  <c r="O51" i="33"/>
  <c r="L51" i="33" s="1"/>
  <c r="I51" i="33" s="1"/>
  <c r="E51" i="33" s="1"/>
  <c r="N51" i="33"/>
  <c r="K51" i="33" s="1"/>
  <c r="H51" i="33" s="1"/>
  <c r="D51" i="33" s="1"/>
  <c r="O50" i="33"/>
  <c r="L50" i="33" s="1"/>
  <c r="I50" i="33" s="1"/>
  <c r="E50" i="33" s="1"/>
  <c r="N50" i="33"/>
  <c r="K50" i="33" s="1"/>
  <c r="H50" i="33" s="1"/>
  <c r="D50" i="33" s="1"/>
  <c r="O49" i="33"/>
  <c r="L49" i="33" s="1"/>
  <c r="I49" i="33" s="1"/>
  <c r="N49" i="33"/>
  <c r="K49" i="33" s="1"/>
  <c r="H49" i="33" s="1"/>
  <c r="O48" i="33"/>
  <c r="L48" i="33" s="1"/>
  <c r="I48" i="33" s="1"/>
  <c r="N48" i="33"/>
  <c r="K48" i="33" s="1"/>
  <c r="H48" i="33" s="1"/>
  <c r="O47" i="33"/>
  <c r="L47" i="33" s="1"/>
  <c r="I47" i="33" s="1"/>
  <c r="E47" i="33" s="1"/>
  <c r="N47" i="33"/>
  <c r="K47" i="33" s="1"/>
  <c r="H47" i="33" s="1"/>
  <c r="D47" i="33" s="1"/>
  <c r="O46" i="33"/>
  <c r="L46" i="33" s="1"/>
  <c r="I46" i="33" s="1"/>
  <c r="E46" i="33" s="1"/>
  <c r="N46" i="33"/>
  <c r="K46" i="33" s="1"/>
  <c r="H46" i="33" s="1"/>
  <c r="D46" i="33" s="1"/>
  <c r="O45" i="33"/>
  <c r="L45" i="33" s="1"/>
  <c r="I45" i="33" s="1"/>
  <c r="E45" i="33" s="1"/>
  <c r="N45" i="33"/>
  <c r="K45" i="33" s="1"/>
  <c r="H45" i="33" s="1"/>
  <c r="D45" i="33" s="1"/>
  <c r="O44" i="33"/>
  <c r="L44" i="33" s="1"/>
  <c r="I44" i="33" s="1"/>
  <c r="E44" i="33" s="1"/>
  <c r="N44" i="33"/>
  <c r="K44" i="33" s="1"/>
  <c r="H44" i="33" s="1"/>
  <c r="D44" i="33" s="1"/>
  <c r="O43" i="33"/>
  <c r="L43" i="33" s="1"/>
  <c r="I43" i="33" s="1"/>
  <c r="N43" i="33"/>
  <c r="K43" i="33" s="1"/>
  <c r="H43" i="33" s="1"/>
  <c r="O42" i="33"/>
  <c r="L42" i="33" s="1"/>
  <c r="I42" i="33" s="1"/>
  <c r="E42" i="33" s="1"/>
  <c r="N42" i="33"/>
  <c r="K42" i="33" s="1"/>
  <c r="H42" i="33" s="1"/>
  <c r="D42" i="33" s="1"/>
  <c r="O41" i="33"/>
  <c r="L41" i="33" s="1"/>
  <c r="I41" i="33" s="1"/>
  <c r="E41" i="33" s="1"/>
  <c r="N41" i="33"/>
  <c r="K41" i="33" s="1"/>
  <c r="H41" i="33" s="1"/>
  <c r="D41" i="33" s="1"/>
  <c r="O40" i="33"/>
  <c r="L40" i="33" s="1"/>
  <c r="I40" i="33" s="1"/>
  <c r="E40" i="33" s="1"/>
  <c r="N40" i="33"/>
  <c r="K40" i="33" s="1"/>
  <c r="H40" i="33" s="1"/>
  <c r="D40" i="33" s="1"/>
  <c r="O39" i="33"/>
  <c r="L39" i="33" s="1"/>
  <c r="I39" i="33" s="1"/>
  <c r="E39" i="33" s="1"/>
  <c r="N39" i="33"/>
  <c r="K39" i="33" s="1"/>
  <c r="H39" i="33" s="1"/>
  <c r="D39" i="33" s="1"/>
  <c r="O38" i="33"/>
  <c r="L38" i="33" s="1"/>
  <c r="I38" i="33" s="1"/>
  <c r="E38" i="33" s="1"/>
  <c r="N38" i="33"/>
  <c r="K38" i="33" s="1"/>
  <c r="H38" i="33" s="1"/>
  <c r="D38" i="33" s="1"/>
  <c r="O37" i="33"/>
  <c r="L37" i="33" s="1"/>
  <c r="I37" i="33" s="1"/>
  <c r="E37" i="33" s="1"/>
  <c r="N37" i="33"/>
  <c r="K37" i="33" s="1"/>
  <c r="H37" i="33" s="1"/>
  <c r="D37" i="33" s="1"/>
  <c r="O36" i="33"/>
  <c r="L36" i="33" s="1"/>
  <c r="I36" i="33" s="1"/>
  <c r="N36" i="33"/>
  <c r="K36" i="33" s="1"/>
  <c r="H36" i="33" s="1"/>
  <c r="O34" i="33"/>
  <c r="L34" i="33" s="1"/>
  <c r="I34" i="33" s="1"/>
  <c r="N34" i="33"/>
  <c r="K34" i="33" s="1"/>
  <c r="H34" i="33" s="1"/>
  <c r="L33" i="33"/>
  <c r="K33" i="33"/>
  <c r="O32" i="33"/>
  <c r="L32" i="33" s="1"/>
  <c r="I32" i="33" s="1"/>
  <c r="E32" i="33" s="1"/>
  <c r="N32" i="33"/>
  <c r="K32" i="33" s="1"/>
  <c r="H32" i="33" s="1"/>
  <c r="D32" i="33" s="1"/>
  <c r="O31" i="33"/>
  <c r="L31" i="33" s="1"/>
  <c r="I31" i="33" s="1"/>
  <c r="N31" i="33"/>
  <c r="K31" i="33" s="1"/>
  <c r="H31" i="33" s="1"/>
  <c r="O30" i="33"/>
  <c r="L30" i="33" s="1"/>
  <c r="I30" i="33" s="1"/>
  <c r="N30" i="33"/>
  <c r="K30" i="33" s="1"/>
  <c r="H30" i="33" s="1"/>
  <c r="O29" i="33"/>
  <c r="L29" i="33" s="1"/>
  <c r="I29" i="33" s="1"/>
  <c r="E29" i="33" s="1"/>
  <c r="N29" i="33"/>
  <c r="K29" i="33" s="1"/>
  <c r="H29" i="33" s="1"/>
  <c r="D29" i="33" s="1"/>
  <c r="O28" i="33"/>
  <c r="L28" i="33" s="1"/>
  <c r="I28" i="33" s="1"/>
  <c r="E28" i="33" s="1"/>
  <c r="N28" i="33"/>
  <c r="K28" i="33" s="1"/>
  <c r="H28" i="33" s="1"/>
  <c r="D28" i="33" s="1"/>
  <c r="O27" i="33"/>
  <c r="L27" i="33" s="1"/>
  <c r="I27" i="33" s="1"/>
  <c r="E27" i="33" s="1"/>
  <c r="N27" i="33"/>
  <c r="K27" i="33" s="1"/>
  <c r="H27" i="33" s="1"/>
  <c r="D27" i="33" s="1"/>
  <c r="O26" i="33"/>
  <c r="L26" i="33" s="1"/>
  <c r="I26" i="33" s="1"/>
  <c r="E26" i="33" s="1"/>
  <c r="N26" i="33"/>
  <c r="K26" i="33" s="1"/>
  <c r="H26" i="33" s="1"/>
  <c r="D26" i="33" s="1"/>
  <c r="O25" i="33"/>
  <c r="L25" i="33" s="1"/>
  <c r="I25" i="33" s="1"/>
  <c r="E25" i="33" s="1"/>
  <c r="N25" i="33"/>
  <c r="K25" i="33" s="1"/>
  <c r="H25" i="33" s="1"/>
  <c r="D25" i="33" s="1"/>
  <c r="O24" i="33"/>
  <c r="L24" i="33" s="1"/>
  <c r="I24" i="33" s="1"/>
  <c r="E24" i="33" s="1"/>
  <c r="N24" i="33"/>
  <c r="K24" i="33" s="1"/>
  <c r="H24" i="33" s="1"/>
  <c r="D24" i="33" s="1"/>
  <c r="O23" i="33"/>
  <c r="L23" i="33" s="1"/>
  <c r="I23" i="33" s="1"/>
  <c r="N23" i="33"/>
  <c r="K23" i="33" s="1"/>
  <c r="H23" i="33" s="1"/>
  <c r="O22" i="33"/>
  <c r="L22" i="33" s="1"/>
  <c r="I22" i="33" s="1"/>
  <c r="N22" i="33"/>
  <c r="K22" i="33" s="1"/>
  <c r="H22" i="33" s="1"/>
  <c r="O21" i="33"/>
  <c r="L21" i="33" s="1"/>
  <c r="I21" i="33" s="1"/>
  <c r="E21" i="33" s="1"/>
  <c r="N21" i="33"/>
  <c r="K21" i="33" s="1"/>
  <c r="H21" i="33" s="1"/>
  <c r="D21" i="33" s="1"/>
  <c r="O20" i="33"/>
  <c r="L20" i="33" s="1"/>
  <c r="I20" i="33" s="1"/>
  <c r="E20" i="33" s="1"/>
  <c r="N20" i="33"/>
  <c r="K20" i="33" s="1"/>
  <c r="H20" i="33" s="1"/>
  <c r="D20" i="33" s="1"/>
  <c r="O19" i="33"/>
  <c r="L19" i="33" s="1"/>
  <c r="I19" i="33" s="1"/>
  <c r="E19" i="33" s="1"/>
  <c r="N19" i="33"/>
  <c r="K19" i="33" s="1"/>
  <c r="H19" i="33" s="1"/>
  <c r="D19" i="33" s="1"/>
  <c r="O18" i="33"/>
  <c r="L18" i="33" s="1"/>
  <c r="I18" i="33" s="1"/>
  <c r="E18" i="33" s="1"/>
  <c r="N18" i="33"/>
  <c r="K18" i="33" s="1"/>
  <c r="H18" i="33" s="1"/>
  <c r="D18" i="33" s="1"/>
  <c r="O17" i="33"/>
  <c r="L17" i="33" s="1"/>
  <c r="I17" i="33" s="1"/>
  <c r="E17" i="33" s="1"/>
  <c r="N17" i="33"/>
  <c r="K17" i="33" s="1"/>
  <c r="H17" i="33" s="1"/>
  <c r="D17" i="33" s="1"/>
  <c r="O16" i="33"/>
  <c r="L16" i="33" s="1"/>
  <c r="I16" i="33" s="1"/>
  <c r="E16" i="33" s="1"/>
  <c r="N16" i="33"/>
  <c r="K16" i="33" s="1"/>
  <c r="H16" i="33" s="1"/>
  <c r="D16" i="33" s="1"/>
  <c r="O15" i="33"/>
  <c r="L15" i="33" s="1"/>
  <c r="I15" i="33" s="1"/>
  <c r="E15" i="33" s="1"/>
  <c r="N15" i="33"/>
  <c r="K15" i="33" s="1"/>
  <c r="H15" i="33" s="1"/>
  <c r="D15" i="33" s="1"/>
  <c r="O14" i="33"/>
  <c r="L14" i="33" s="1"/>
  <c r="I14" i="33" s="1"/>
  <c r="E14" i="33" s="1"/>
  <c r="N14" i="33"/>
  <c r="K14" i="33" s="1"/>
  <c r="H14" i="33" s="1"/>
  <c r="D14" i="33" s="1"/>
  <c r="O12" i="33"/>
  <c r="L12" i="33" s="1"/>
  <c r="I12" i="33" s="1"/>
  <c r="N12" i="33"/>
  <c r="K12" i="33" s="1"/>
  <c r="H12" i="33" s="1"/>
  <c r="O11" i="33"/>
  <c r="L11" i="33" s="1"/>
  <c r="I11" i="33" s="1"/>
  <c r="E11" i="33" s="1"/>
  <c r="N11" i="33"/>
  <c r="K11" i="33" s="1"/>
  <c r="H11" i="33" s="1"/>
  <c r="D11" i="33" s="1"/>
  <c r="O10" i="33"/>
  <c r="L10" i="33" s="1"/>
  <c r="I10" i="33" s="1"/>
  <c r="E10" i="33" s="1"/>
  <c r="N10" i="33"/>
  <c r="K10" i="33" s="1"/>
  <c r="H10" i="33" s="1"/>
  <c r="D10" i="33" s="1"/>
  <c r="O9" i="33"/>
  <c r="L9" i="33" s="1"/>
  <c r="I9" i="33" s="1"/>
  <c r="E9" i="33" s="1"/>
  <c r="N9" i="33"/>
  <c r="K9" i="33" s="1"/>
  <c r="H9" i="33" s="1"/>
  <c r="D9" i="33" s="1"/>
  <c r="O8" i="33"/>
  <c r="L8" i="33" s="1"/>
  <c r="I8" i="33" s="1"/>
  <c r="E8" i="33" s="1"/>
  <c r="N8" i="33"/>
  <c r="K8" i="33" s="1"/>
  <c r="H8" i="33" s="1"/>
  <c r="D8" i="33" s="1"/>
  <c r="O7" i="33"/>
  <c r="L7" i="33" s="1"/>
  <c r="I7" i="33" s="1"/>
  <c r="E7" i="33" s="1"/>
  <c r="N7" i="33"/>
  <c r="K7" i="33" s="1"/>
  <c r="H7" i="33" s="1"/>
  <c r="D7" i="33" s="1"/>
  <c r="O6" i="33"/>
  <c r="L6" i="33" s="1"/>
  <c r="I6" i="33" s="1"/>
  <c r="E6" i="33" s="1"/>
  <c r="N6" i="33"/>
  <c r="K6" i="33" s="1"/>
  <c r="H6" i="33" s="1"/>
  <c r="D6" i="33" s="1"/>
  <c r="P106" i="3" l="1"/>
  <c r="M106" i="3" s="1"/>
  <c r="J106" i="3" s="1"/>
  <c r="O106" i="3"/>
  <c r="L106" i="3" s="1"/>
  <c r="I106" i="3" s="1"/>
  <c r="P105" i="3"/>
  <c r="M105" i="3" s="1"/>
  <c r="J105" i="3" s="1"/>
  <c r="E105" i="3" s="1"/>
  <c r="O105" i="3"/>
  <c r="L105" i="3" s="1"/>
  <c r="I105" i="3" s="1"/>
  <c r="D105" i="3" s="1"/>
  <c r="P104" i="3"/>
  <c r="M104" i="3" s="1"/>
  <c r="J104" i="3" s="1"/>
  <c r="E104" i="3" s="1"/>
  <c r="O104" i="3"/>
  <c r="L104" i="3" s="1"/>
  <c r="I104" i="3" s="1"/>
  <c r="D104" i="3" s="1"/>
  <c r="P103" i="3"/>
  <c r="M103" i="3" s="1"/>
  <c r="J103" i="3" s="1"/>
  <c r="O103" i="3"/>
  <c r="L103" i="3" s="1"/>
  <c r="I103" i="3" s="1"/>
  <c r="P101" i="3"/>
  <c r="M101" i="3" s="1"/>
  <c r="J101" i="3" s="1"/>
  <c r="E101" i="3" s="1"/>
  <c r="O101" i="3"/>
  <c r="L101" i="3" s="1"/>
  <c r="I101" i="3" s="1"/>
  <c r="D101" i="3" s="1"/>
  <c r="P100" i="3"/>
  <c r="M100" i="3" s="1"/>
  <c r="J100" i="3" s="1"/>
  <c r="E100" i="3" s="1"/>
  <c r="O100" i="3"/>
  <c r="L100" i="3" s="1"/>
  <c r="I100" i="3" s="1"/>
  <c r="D100" i="3" s="1"/>
  <c r="P99" i="3"/>
  <c r="M99" i="3" s="1"/>
  <c r="J99" i="3" s="1"/>
  <c r="E99" i="3" s="1"/>
  <c r="O99" i="3"/>
  <c r="L99" i="3" s="1"/>
  <c r="I99" i="3" s="1"/>
  <c r="D99" i="3" s="1"/>
  <c r="P98" i="3"/>
  <c r="M98" i="3" s="1"/>
  <c r="J98" i="3" s="1"/>
  <c r="E98" i="3" s="1"/>
  <c r="O98" i="3"/>
  <c r="L98" i="3" s="1"/>
  <c r="I98" i="3" s="1"/>
  <c r="D98" i="3" s="1"/>
  <c r="P97" i="3"/>
  <c r="M97" i="3" s="1"/>
  <c r="J97" i="3" s="1"/>
  <c r="E97" i="3" s="1"/>
  <c r="O97" i="3"/>
  <c r="L97" i="3" s="1"/>
  <c r="I97" i="3" s="1"/>
  <c r="D97" i="3" s="1"/>
  <c r="P96" i="3"/>
  <c r="M96" i="3" s="1"/>
  <c r="J96" i="3" s="1"/>
  <c r="O96" i="3"/>
  <c r="L96" i="3" s="1"/>
  <c r="I96" i="3" s="1"/>
  <c r="P95" i="3"/>
  <c r="M95" i="3" s="1"/>
  <c r="J95" i="3" s="1"/>
  <c r="E95" i="3" s="1"/>
  <c r="O95" i="3"/>
  <c r="L95" i="3" s="1"/>
  <c r="I95" i="3" s="1"/>
  <c r="D95" i="3" s="1"/>
  <c r="P94" i="3"/>
  <c r="M94" i="3" s="1"/>
  <c r="J94" i="3" s="1"/>
  <c r="E94" i="3" s="1"/>
  <c r="O94" i="3"/>
  <c r="L94" i="3" s="1"/>
  <c r="I94" i="3" s="1"/>
  <c r="D94" i="3" s="1"/>
  <c r="P93" i="3"/>
  <c r="M93" i="3" s="1"/>
  <c r="J93" i="3" s="1"/>
  <c r="E93" i="3" s="1"/>
  <c r="O93" i="3"/>
  <c r="L93" i="3" s="1"/>
  <c r="I93" i="3" s="1"/>
  <c r="D93" i="3" s="1"/>
  <c r="P92" i="3"/>
  <c r="M92" i="3" s="1"/>
  <c r="J92" i="3" s="1"/>
  <c r="E92" i="3" s="1"/>
  <c r="O92" i="3"/>
  <c r="L92" i="3" s="1"/>
  <c r="I92" i="3" s="1"/>
  <c r="D92" i="3" s="1"/>
  <c r="P91" i="3"/>
  <c r="M91" i="3" s="1"/>
  <c r="J91" i="3" s="1"/>
  <c r="E91" i="3" s="1"/>
  <c r="O91" i="3"/>
  <c r="L91" i="3" s="1"/>
  <c r="I91" i="3" s="1"/>
  <c r="D91" i="3" s="1"/>
  <c r="P90" i="3"/>
  <c r="M90" i="3" s="1"/>
  <c r="J90" i="3" s="1"/>
  <c r="E90" i="3" s="1"/>
  <c r="O90" i="3"/>
  <c r="L90" i="3" s="1"/>
  <c r="I90" i="3" s="1"/>
  <c r="D90" i="3" s="1"/>
  <c r="P89" i="3"/>
  <c r="M89" i="3" s="1"/>
  <c r="J89" i="3" s="1"/>
  <c r="O89" i="3"/>
  <c r="L89" i="3" s="1"/>
  <c r="I89" i="3" s="1"/>
  <c r="P88" i="3"/>
  <c r="M88" i="3" s="1"/>
  <c r="J88" i="3" s="1"/>
  <c r="O88" i="3"/>
  <c r="L88" i="3" s="1"/>
  <c r="I88" i="3" s="1"/>
  <c r="P87" i="3"/>
  <c r="M87" i="3" s="1"/>
  <c r="J87" i="3" s="1"/>
  <c r="E87" i="3" s="1"/>
  <c r="O87" i="3"/>
  <c r="L87" i="3" s="1"/>
  <c r="I87" i="3" s="1"/>
  <c r="D87" i="3" s="1"/>
  <c r="P86" i="3"/>
  <c r="M86" i="3" s="1"/>
  <c r="J86" i="3" s="1"/>
  <c r="E86" i="3" s="1"/>
  <c r="O86" i="3"/>
  <c r="L86" i="3" s="1"/>
  <c r="I86" i="3" s="1"/>
  <c r="D86" i="3" s="1"/>
  <c r="P85" i="3"/>
  <c r="M85" i="3" s="1"/>
  <c r="J85" i="3" s="1"/>
  <c r="E85" i="3" s="1"/>
  <c r="O85" i="3"/>
  <c r="L85" i="3" s="1"/>
  <c r="I85" i="3" s="1"/>
  <c r="D85" i="3" s="1"/>
  <c r="P84" i="3"/>
  <c r="M84" i="3" s="1"/>
  <c r="J84" i="3" s="1"/>
  <c r="E84" i="3" s="1"/>
  <c r="O84" i="3"/>
  <c r="L84" i="3" s="1"/>
  <c r="I84" i="3" s="1"/>
  <c r="D84" i="3" s="1"/>
  <c r="P83" i="3"/>
  <c r="M83" i="3" s="1"/>
  <c r="J83" i="3" s="1"/>
  <c r="E83" i="3" s="1"/>
  <c r="O83" i="3"/>
  <c r="L83" i="3" s="1"/>
  <c r="I83" i="3" s="1"/>
  <c r="D83" i="3" s="1"/>
  <c r="P82" i="3"/>
  <c r="M82" i="3" s="1"/>
  <c r="J82" i="3" s="1"/>
  <c r="E82" i="3" s="1"/>
  <c r="O82" i="3"/>
  <c r="L82" i="3" s="1"/>
  <c r="I82" i="3" s="1"/>
  <c r="D82" i="3" s="1"/>
  <c r="P81" i="3"/>
  <c r="M81" i="3" s="1"/>
  <c r="J81" i="3" s="1"/>
  <c r="O81" i="3"/>
  <c r="L81" i="3" s="1"/>
  <c r="I81" i="3" s="1"/>
  <c r="P80" i="3"/>
  <c r="M80" i="3" s="1"/>
  <c r="J80" i="3" s="1"/>
  <c r="O80" i="3"/>
  <c r="L80" i="3" s="1"/>
  <c r="I80" i="3" s="1"/>
  <c r="P79" i="3"/>
  <c r="M79" i="3" s="1"/>
  <c r="J79" i="3" s="1"/>
  <c r="O79" i="3"/>
  <c r="L79" i="3" s="1"/>
  <c r="I79" i="3" s="1"/>
  <c r="P78" i="3"/>
  <c r="M78" i="3" s="1"/>
  <c r="J78" i="3" s="1"/>
  <c r="E78" i="3" s="1"/>
  <c r="O78" i="3"/>
  <c r="L78" i="3" s="1"/>
  <c r="I78" i="3" s="1"/>
  <c r="D78" i="3" s="1"/>
  <c r="P77" i="3"/>
  <c r="M77" i="3" s="1"/>
  <c r="J77" i="3" s="1"/>
  <c r="O77" i="3"/>
  <c r="L77" i="3" s="1"/>
  <c r="I77" i="3" s="1"/>
  <c r="P76" i="3"/>
  <c r="M76" i="3" s="1"/>
  <c r="J76" i="3" s="1"/>
  <c r="O76" i="3"/>
  <c r="L76" i="3" s="1"/>
  <c r="I76" i="3" s="1"/>
  <c r="P75" i="3"/>
  <c r="M75" i="3" s="1"/>
  <c r="J75" i="3" s="1"/>
  <c r="O75" i="3"/>
  <c r="L75" i="3" s="1"/>
  <c r="I75" i="3" s="1"/>
  <c r="P74" i="3"/>
  <c r="M74" i="3" s="1"/>
  <c r="J74" i="3" s="1"/>
  <c r="E74" i="3" s="1"/>
  <c r="O74" i="3"/>
  <c r="L74" i="3" s="1"/>
  <c r="I74" i="3" s="1"/>
  <c r="D74" i="3" s="1"/>
  <c r="P73" i="3"/>
  <c r="M73" i="3" s="1"/>
  <c r="J73" i="3" s="1"/>
  <c r="O73" i="3"/>
  <c r="L73" i="3" s="1"/>
  <c r="I73" i="3" s="1"/>
  <c r="P71" i="3"/>
  <c r="M71" i="3" s="1"/>
  <c r="J71" i="3" s="1"/>
  <c r="E71" i="3" s="1"/>
  <c r="O71" i="3"/>
  <c r="L71" i="3" s="1"/>
  <c r="I71" i="3" s="1"/>
  <c r="D71" i="3" s="1"/>
  <c r="P70" i="3"/>
  <c r="M70" i="3" s="1"/>
  <c r="J70" i="3" s="1"/>
  <c r="O70" i="3"/>
  <c r="L70" i="3" s="1"/>
  <c r="I70" i="3" s="1"/>
  <c r="P69" i="3"/>
  <c r="M69" i="3" s="1"/>
  <c r="J69" i="3" s="1"/>
  <c r="O69" i="3"/>
  <c r="L69" i="3" s="1"/>
  <c r="I69" i="3" s="1"/>
  <c r="P68" i="3"/>
  <c r="M68" i="3" s="1"/>
  <c r="J68" i="3" s="1"/>
  <c r="E68" i="3" s="1"/>
  <c r="O68" i="3"/>
  <c r="L68" i="3" s="1"/>
  <c r="I68" i="3" s="1"/>
  <c r="D68" i="3" s="1"/>
  <c r="P67" i="3"/>
  <c r="M67" i="3" s="1"/>
  <c r="J67" i="3" s="1"/>
  <c r="E67" i="3" s="1"/>
  <c r="O67" i="3"/>
  <c r="L67" i="3" s="1"/>
  <c r="I67" i="3" s="1"/>
  <c r="D67" i="3" s="1"/>
  <c r="P66" i="3"/>
  <c r="M66" i="3" s="1"/>
  <c r="J66" i="3" s="1"/>
  <c r="E66" i="3" s="1"/>
  <c r="O66" i="3"/>
  <c r="L66" i="3" s="1"/>
  <c r="I66" i="3" s="1"/>
  <c r="D66" i="3" s="1"/>
  <c r="P65" i="3"/>
  <c r="M65" i="3" s="1"/>
  <c r="J65" i="3" s="1"/>
  <c r="O65" i="3"/>
  <c r="L65" i="3" s="1"/>
  <c r="I65" i="3" s="1"/>
  <c r="P63" i="3"/>
  <c r="M63" i="3" s="1"/>
  <c r="J63" i="3" s="1"/>
  <c r="O63" i="3"/>
  <c r="L63" i="3" s="1"/>
  <c r="I63" i="3" s="1"/>
  <c r="P62" i="3"/>
  <c r="M62" i="3" s="1"/>
  <c r="J62" i="3" s="1"/>
  <c r="E62" i="3" s="1"/>
  <c r="O62" i="3"/>
  <c r="L62" i="3" s="1"/>
  <c r="I62" i="3" s="1"/>
  <c r="D62" i="3" s="1"/>
  <c r="P61" i="3"/>
  <c r="M61" i="3" s="1"/>
  <c r="J61" i="3" s="1"/>
  <c r="E61" i="3" s="1"/>
  <c r="O61" i="3"/>
  <c r="L61" i="3" s="1"/>
  <c r="I61" i="3" s="1"/>
  <c r="D61" i="3" s="1"/>
  <c r="P60" i="3"/>
  <c r="M60" i="3" s="1"/>
  <c r="J60" i="3" s="1"/>
  <c r="E60" i="3" s="1"/>
  <c r="O60" i="3"/>
  <c r="L60" i="3" s="1"/>
  <c r="I60" i="3" s="1"/>
  <c r="D60" i="3" s="1"/>
  <c r="P59" i="3"/>
  <c r="M59" i="3" s="1"/>
  <c r="J59" i="3" s="1"/>
  <c r="E59" i="3" s="1"/>
  <c r="O59" i="3"/>
  <c r="L59" i="3" s="1"/>
  <c r="I59" i="3" s="1"/>
  <c r="D59" i="3" s="1"/>
  <c r="P58" i="3"/>
  <c r="M58" i="3" s="1"/>
  <c r="J58" i="3" s="1"/>
  <c r="O58" i="3"/>
  <c r="L58" i="3" s="1"/>
  <c r="I58" i="3" s="1"/>
  <c r="P57" i="3"/>
  <c r="M57" i="3" s="1"/>
  <c r="J57" i="3" s="1"/>
  <c r="O57" i="3"/>
  <c r="L57" i="3" s="1"/>
  <c r="I57" i="3" s="1"/>
  <c r="P56" i="3"/>
  <c r="M56" i="3" s="1"/>
  <c r="J56" i="3" s="1"/>
  <c r="E56" i="3" s="1"/>
  <c r="O56" i="3"/>
  <c r="L56" i="3" s="1"/>
  <c r="I56" i="3" s="1"/>
  <c r="D56" i="3" s="1"/>
  <c r="P55" i="3"/>
  <c r="M55" i="3" s="1"/>
  <c r="J55" i="3" s="1"/>
  <c r="E55" i="3" s="1"/>
  <c r="O55" i="3"/>
  <c r="L55" i="3" s="1"/>
  <c r="I55" i="3" s="1"/>
  <c r="D55" i="3" s="1"/>
  <c r="P54" i="3"/>
  <c r="M54" i="3" s="1"/>
  <c r="J54" i="3" s="1"/>
  <c r="E54" i="3" s="1"/>
  <c r="O54" i="3"/>
  <c r="L54" i="3" s="1"/>
  <c r="I54" i="3" s="1"/>
  <c r="D54" i="3" s="1"/>
  <c r="P53" i="3"/>
  <c r="M53" i="3" s="1"/>
  <c r="J53" i="3" s="1"/>
  <c r="O53" i="3"/>
  <c r="L53" i="3" s="1"/>
  <c r="I53" i="3" s="1"/>
  <c r="P52" i="3"/>
  <c r="M52" i="3" s="1"/>
  <c r="J52" i="3" s="1"/>
  <c r="O52" i="3"/>
  <c r="L52" i="3" s="1"/>
  <c r="I52" i="3" s="1"/>
  <c r="P51" i="3"/>
  <c r="M51" i="3" s="1"/>
  <c r="J51" i="3" s="1"/>
  <c r="E51" i="3" s="1"/>
  <c r="O51" i="3"/>
  <c r="L51" i="3" s="1"/>
  <c r="I51" i="3" s="1"/>
  <c r="D51" i="3" s="1"/>
  <c r="P50" i="3"/>
  <c r="M50" i="3" s="1"/>
  <c r="J50" i="3" s="1"/>
  <c r="E50" i="3" s="1"/>
  <c r="O50" i="3"/>
  <c r="L50" i="3" s="1"/>
  <c r="I50" i="3" s="1"/>
  <c r="D50" i="3" s="1"/>
  <c r="P49" i="3"/>
  <c r="M49" i="3" s="1"/>
  <c r="J49" i="3" s="1"/>
  <c r="E49" i="3" s="1"/>
  <c r="O49" i="3"/>
  <c r="L49" i="3" s="1"/>
  <c r="I49" i="3" s="1"/>
  <c r="D49" i="3" s="1"/>
  <c r="P48" i="3"/>
  <c r="M48" i="3" s="1"/>
  <c r="J48" i="3" s="1"/>
  <c r="E48" i="3" s="1"/>
  <c r="O48" i="3"/>
  <c r="L48" i="3" s="1"/>
  <c r="I48" i="3" s="1"/>
  <c r="D48" i="3" s="1"/>
  <c r="P47" i="3"/>
  <c r="M47" i="3" s="1"/>
  <c r="J47" i="3" s="1"/>
  <c r="O47" i="3"/>
  <c r="L47" i="3" s="1"/>
  <c r="I47" i="3" s="1"/>
  <c r="P46" i="3"/>
  <c r="M46" i="3" s="1"/>
  <c r="J46" i="3" s="1"/>
  <c r="O46" i="3"/>
  <c r="L46" i="3" s="1"/>
  <c r="I46" i="3" s="1"/>
  <c r="P45" i="3"/>
  <c r="M45" i="3" s="1"/>
  <c r="J45" i="3" s="1"/>
  <c r="E45" i="3" s="1"/>
  <c r="O45" i="3"/>
  <c r="L45" i="3" s="1"/>
  <c r="I45" i="3" s="1"/>
  <c r="D45" i="3" s="1"/>
  <c r="P44" i="3"/>
  <c r="M44" i="3" s="1"/>
  <c r="J44" i="3" s="1"/>
  <c r="E44" i="3" s="1"/>
  <c r="O44" i="3"/>
  <c r="L44" i="3" s="1"/>
  <c r="I44" i="3" s="1"/>
  <c r="D44" i="3" s="1"/>
  <c r="P43" i="3"/>
  <c r="M43" i="3" s="1"/>
  <c r="J43" i="3" s="1"/>
  <c r="E43" i="3" s="1"/>
  <c r="O43" i="3"/>
  <c r="L43" i="3" s="1"/>
  <c r="I43" i="3" s="1"/>
  <c r="D43" i="3" s="1"/>
  <c r="P42" i="3"/>
  <c r="M42" i="3" s="1"/>
  <c r="J42" i="3" s="1"/>
  <c r="E42" i="3" s="1"/>
  <c r="O42" i="3"/>
  <c r="L42" i="3" s="1"/>
  <c r="I42" i="3" s="1"/>
  <c r="D42" i="3" s="1"/>
  <c r="P41" i="3"/>
  <c r="M41" i="3" s="1"/>
  <c r="J41" i="3" s="1"/>
  <c r="O41" i="3"/>
  <c r="L41" i="3" s="1"/>
  <c r="I41" i="3" s="1"/>
  <c r="P40" i="3"/>
  <c r="M40" i="3" s="1"/>
  <c r="J40" i="3" s="1"/>
  <c r="E40" i="3" s="1"/>
  <c r="O40" i="3"/>
  <c r="L40" i="3" s="1"/>
  <c r="I40" i="3" s="1"/>
  <c r="D40" i="3" s="1"/>
  <c r="P39" i="3"/>
  <c r="M39" i="3" s="1"/>
  <c r="J39" i="3" s="1"/>
  <c r="E39" i="3" s="1"/>
  <c r="O39" i="3"/>
  <c r="L39" i="3" s="1"/>
  <c r="I39" i="3" s="1"/>
  <c r="D39" i="3" s="1"/>
  <c r="P38" i="3"/>
  <c r="M38" i="3" s="1"/>
  <c r="J38" i="3" s="1"/>
  <c r="E38" i="3" s="1"/>
  <c r="O38" i="3"/>
  <c r="L38" i="3" s="1"/>
  <c r="I38" i="3" s="1"/>
  <c r="D38" i="3" s="1"/>
  <c r="P37" i="3"/>
  <c r="M37" i="3" s="1"/>
  <c r="J37" i="3" s="1"/>
  <c r="E37" i="3" s="1"/>
  <c r="O37" i="3"/>
  <c r="L37" i="3" s="1"/>
  <c r="I37" i="3" s="1"/>
  <c r="D37" i="3" s="1"/>
  <c r="P36" i="3"/>
  <c r="M36" i="3" s="1"/>
  <c r="J36" i="3" s="1"/>
  <c r="E36" i="3" s="1"/>
  <c r="O36" i="3"/>
  <c r="L36" i="3" s="1"/>
  <c r="I36" i="3" s="1"/>
  <c r="D36" i="3" s="1"/>
  <c r="P35" i="3"/>
  <c r="M35" i="3" s="1"/>
  <c r="J35" i="3" s="1"/>
  <c r="E35" i="3" s="1"/>
  <c r="O35" i="3"/>
  <c r="L35" i="3" s="1"/>
  <c r="I35" i="3" s="1"/>
  <c r="D35" i="3" s="1"/>
  <c r="P34" i="3"/>
  <c r="M34" i="3" s="1"/>
  <c r="J34" i="3" s="1"/>
  <c r="O34" i="3"/>
  <c r="L34" i="3" s="1"/>
  <c r="I34" i="3" s="1"/>
  <c r="P33" i="3"/>
  <c r="M33" i="3" s="1"/>
  <c r="J33" i="3" s="1"/>
  <c r="O33" i="3"/>
  <c r="L33" i="3" s="1"/>
  <c r="I33" i="3" s="1"/>
  <c r="P31" i="3"/>
  <c r="M31" i="3" s="1"/>
  <c r="J31" i="3" s="1"/>
  <c r="E31" i="3" s="1"/>
  <c r="O31" i="3"/>
  <c r="L31" i="3" s="1"/>
  <c r="I31" i="3" s="1"/>
  <c r="D31" i="3" s="1"/>
  <c r="P30" i="3"/>
  <c r="M30" i="3" s="1"/>
  <c r="J30" i="3" s="1"/>
  <c r="O30" i="3"/>
  <c r="L30" i="3" s="1"/>
  <c r="I30" i="3" s="1"/>
  <c r="P29" i="3"/>
  <c r="M29" i="3" s="1"/>
  <c r="J29" i="3" s="1"/>
  <c r="O29" i="3"/>
  <c r="L29" i="3" s="1"/>
  <c r="I29" i="3" s="1"/>
  <c r="P28" i="3"/>
  <c r="M28" i="3" s="1"/>
  <c r="J28" i="3" s="1"/>
  <c r="E28" i="3" s="1"/>
  <c r="O28" i="3"/>
  <c r="L28" i="3" s="1"/>
  <c r="I28" i="3" s="1"/>
  <c r="D28" i="3" s="1"/>
  <c r="P27" i="3"/>
  <c r="M27" i="3" s="1"/>
  <c r="J27" i="3" s="1"/>
  <c r="E27" i="3" s="1"/>
  <c r="O27" i="3"/>
  <c r="L27" i="3" s="1"/>
  <c r="I27" i="3" s="1"/>
  <c r="D27" i="3" s="1"/>
  <c r="P26" i="3"/>
  <c r="M26" i="3" s="1"/>
  <c r="J26" i="3" s="1"/>
  <c r="E26" i="3" s="1"/>
  <c r="O26" i="3"/>
  <c r="L26" i="3" s="1"/>
  <c r="I26" i="3" s="1"/>
  <c r="D26" i="3" s="1"/>
  <c r="P25" i="3"/>
  <c r="M25" i="3" s="1"/>
  <c r="J25" i="3" s="1"/>
  <c r="E25" i="3" s="1"/>
  <c r="O25" i="3"/>
  <c r="L25" i="3" s="1"/>
  <c r="I25" i="3" s="1"/>
  <c r="D25" i="3" s="1"/>
  <c r="P24" i="3"/>
  <c r="M24" i="3" s="1"/>
  <c r="J24" i="3" s="1"/>
  <c r="E24" i="3" s="1"/>
  <c r="O24" i="3"/>
  <c r="L24" i="3" s="1"/>
  <c r="I24" i="3" s="1"/>
  <c r="D24" i="3" s="1"/>
  <c r="P23" i="3"/>
  <c r="M23" i="3" s="1"/>
  <c r="J23" i="3" s="1"/>
  <c r="E23" i="3" s="1"/>
  <c r="O23" i="3"/>
  <c r="L23" i="3" s="1"/>
  <c r="I23" i="3" s="1"/>
  <c r="D23" i="3" s="1"/>
  <c r="P22" i="3"/>
  <c r="M22" i="3" s="1"/>
  <c r="J22" i="3" s="1"/>
  <c r="O22" i="3"/>
  <c r="L22" i="3" s="1"/>
  <c r="I22" i="3" s="1"/>
  <c r="P21" i="3"/>
  <c r="M21" i="3" s="1"/>
  <c r="J21" i="3" s="1"/>
  <c r="O21" i="3"/>
  <c r="L21" i="3" s="1"/>
  <c r="I21" i="3" s="1"/>
  <c r="P20" i="3"/>
  <c r="M20" i="3" s="1"/>
  <c r="J20" i="3" s="1"/>
  <c r="E20" i="3" s="1"/>
  <c r="O20" i="3"/>
  <c r="L20" i="3" s="1"/>
  <c r="I20" i="3" s="1"/>
  <c r="D20" i="3" s="1"/>
  <c r="P19" i="3"/>
  <c r="M19" i="3" s="1"/>
  <c r="J19" i="3" s="1"/>
  <c r="E19" i="3" s="1"/>
  <c r="O19" i="3"/>
  <c r="L19" i="3" s="1"/>
  <c r="I19" i="3" s="1"/>
  <c r="D19" i="3" s="1"/>
  <c r="P18" i="3"/>
  <c r="M18" i="3" s="1"/>
  <c r="J18" i="3" s="1"/>
  <c r="E18" i="3" s="1"/>
  <c r="O18" i="3"/>
  <c r="L18" i="3" s="1"/>
  <c r="I18" i="3" s="1"/>
  <c r="D18" i="3" s="1"/>
  <c r="P17" i="3"/>
  <c r="M17" i="3" s="1"/>
  <c r="J17" i="3" s="1"/>
  <c r="E17" i="3" s="1"/>
  <c r="O17" i="3"/>
  <c r="L17" i="3" s="1"/>
  <c r="I17" i="3" s="1"/>
  <c r="D17" i="3" s="1"/>
  <c r="P16" i="3"/>
  <c r="M16" i="3" s="1"/>
  <c r="J16" i="3" s="1"/>
  <c r="E16" i="3" s="1"/>
  <c r="O16" i="3"/>
  <c r="L16" i="3" s="1"/>
  <c r="I16" i="3" s="1"/>
  <c r="D16" i="3" s="1"/>
  <c r="P15" i="3"/>
  <c r="M15" i="3" s="1"/>
  <c r="J15" i="3" s="1"/>
  <c r="E15" i="3" s="1"/>
  <c r="O15" i="3"/>
  <c r="L15" i="3" s="1"/>
  <c r="I15" i="3" s="1"/>
  <c r="D15" i="3" s="1"/>
  <c r="P14" i="3"/>
  <c r="M14" i="3" s="1"/>
  <c r="J14" i="3" s="1"/>
  <c r="E14" i="3" s="1"/>
  <c r="O14" i="3"/>
  <c r="L14" i="3" s="1"/>
  <c r="I14" i="3" s="1"/>
  <c r="D14" i="3" s="1"/>
  <c r="P13" i="3"/>
  <c r="M13" i="3" s="1"/>
  <c r="J13" i="3" s="1"/>
  <c r="E13" i="3" s="1"/>
  <c r="O13" i="3"/>
  <c r="L13" i="3" s="1"/>
  <c r="I13" i="3" s="1"/>
  <c r="D13" i="3" s="1"/>
  <c r="P12" i="3"/>
  <c r="M12" i="3" s="1"/>
  <c r="J12" i="3" s="1"/>
  <c r="O12" i="3"/>
  <c r="L12" i="3" s="1"/>
  <c r="I12" i="3" s="1"/>
  <c r="P11" i="3"/>
  <c r="M11" i="3" s="1"/>
  <c r="J11" i="3" s="1"/>
  <c r="O11" i="3"/>
  <c r="L11" i="3" s="1"/>
  <c r="I11" i="3" s="1"/>
  <c r="P10" i="3"/>
  <c r="M10" i="3" s="1"/>
  <c r="J10" i="3" s="1"/>
  <c r="E10" i="3" s="1"/>
  <c r="O10" i="3"/>
  <c r="L10" i="3" s="1"/>
  <c r="I10" i="3" s="1"/>
  <c r="D10" i="3" s="1"/>
  <c r="P9" i="3"/>
  <c r="M9" i="3" s="1"/>
  <c r="J9" i="3" s="1"/>
  <c r="E9" i="3" s="1"/>
  <c r="O9" i="3"/>
  <c r="L9" i="3" s="1"/>
  <c r="I9" i="3" s="1"/>
  <c r="D9" i="3" s="1"/>
  <c r="P8" i="3"/>
  <c r="M8" i="3" s="1"/>
  <c r="J8" i="3" s="1"/>
  <c r="E8" i="3" s="1"/>
  <c r="O8" i="3"/>
  <c r="L8" i="3" s="1"/>
  <c r="I8" i="3" s="1"/>
  <c r="D8" i="3" s="1"/>
  <c r="P7" i="3"/>
  <c r="M7" i="3" s="1"/>
  <c r="J7" i="3" s="1"/>
  <c r="E7" i="3" s="1"/>
  <c r="O7" i="3"/>
  <c r="L7" i="3" s="1"/>
  <c r="I7" i="3" s="1"/>
  <c r="D7" i="3" s="1"/>
  <c r="P6" i="3"/>
  <c r="M6" i="3" s="1"/>
  <c r="J6" i="3" s="1"/>
  <c r="E6" i="3" s="1"/>
  <c r="O6" i="3"/>
  <c r="L6" i="3" s="1"/>
  <c r="I6" i="3" s="1"/>
  <c r="D6" i="3" s="1"/>
  <c r="P5" i="3"/>
  <c r="M5" i="3" s="1"/>
  <c r="J5" i="3" s="1"/>
  <c r="E5" i="3" s="1"/>
  <c r="O5" i="3"/>
  <c r="L5" i="3" s="1"/>
  <c r="I5" i="3" s="1"/>
  <c r="D5" i="3" s="1"/>
</calcChain>
</file>

<file path=xl/sharedStrings.xml><?xml version="1.0" encoding="utf-8"?>
<sst xmlns="http://schemas.openxmlformats.org/spreadsheetml/2006/main" count="2058" uniqueCount="293">
  <si>
    <t>ROTOMOLDEADO RAYUM</t>
  </si>
  <si>
    <t>AFRICA C/ANILLOS 42</t>
  </si>
  <si>
    <t>AFRICA C/ANILLOS 50</t>
  </si>
  <si>
    <t>AFRICA C/ANILLOS 67</t>
  </si>
  <si>
    <t>AFRICA RÚSTICA  42</t>
  </si>
  <si>
    <t>AFRICA  RÚSTICA 50</t>
  </si>
  <si>
    <t>AFRICA RÚSTICA  67</t>
  </si>
  <si>
    <t>ANDINA RUSTICA 40</t>
  </si>
  <si>
    <t>ANDINA  RUSTICA 50</t>
  </si>
  <si>
    <t>ANDINA RUSTICA 65</t>
  </si>
  <si>
    <t>ANDINA RUSTICA  80</t>
  </si>
  <si>
    <t>ANDINA LISA 40</t>
  </si>
  <si>
    <t>ANDINA LISA 50</t>
  </si>
  <si>
    <t>ANDINA LISA 65</t>
  </si>
  <si>
    <t>ANDINA LISA 80</t>
  </si>
  <si>
    <t>CONO LISO 58</t>
  </si>
  <si>
    <t>CONO LISO 75</t>
  </si>
  <si>
    <t>CONO C/ ANILLOS 58</t>
  </si>
  <si>
    <t>CONO C/ ANILLOS 75</t>
  </si>
  <si>
    <t>CONO RÚSTICO  58</t>
  </si>
  <si>
    <t>CONO RÚSTICO 75</t>
  </si>
  <si>
    <t>INCA</t>
  </si>
  <si>
    <t>BOLS</t>
  </si>
  <si>
    <t>N° 53 LISO</t>
  </si>
  <si>
    <t>N° 83 LISO</t>
  </si>
  <si>
    <t>N° 53 RÚSTICO</t>
  </si>
  <si>
    <t>N° 83 RÚSTICO</t>
  </si>
  <si>
    <t>JARDINERA</t>
  </si>
  <si>
    <t>JARDINERA LISA 40</t>
  </si>
  <si>
    <t>JARDINERA LISA 60</t>
  </si>
  <si>
    <t>JARDINERA LISA 80</t>
  </si>
  <si>
    <t>MODERNA</t>
  </si>
  <si>
    <t>"MODERNA" 40 RB</t>
  </si>
  <si>
    <t xml:space="preserve">GEO MACETA </t>
  </si>
  <si>
    <t>JARDÍN VERTICAL</t>
  </si>
  <si>
    <t>3 BOCAS</t>
  </si>
  <si>
    <t>4 BOCAS</t>
  </si>
  <si>
    <t>9 BOCAS</t>
  </si>
  <si>
    <t>COMÚN 45</t>
  </si>
  <si>
    <t>COMÚN 50</t>
  </si>
  <si>
    <t>COMÚN 60</t>
  </si>
  <si>
    <t>COMÚN 70</t>
  </si>
  <si>
    <t>COMÚN 90</t>
  </si>
  <si>
    <t>COMÚN 110</t>
  </si>
  <si>
    <t>PLATOS</t>
  </si>
  <si>
    <t>PLATO LISO  30</t>
  </si>
  <si>
    <t>PLATO LISO 42</t>
  </si>
  <si>
    <t>PLATO RUSTICO 26</t>
  </si>
  <si>
    <t>PLATO RUSTICO 30</t>
  </si>
  <si>
    <t>PLATO RUSTICO 36</t>
  </si>
  <si>
    <t>PLATO RUSTICO 42</t>
  </si>
  <si>
    <t>COPA</t>
  </si>
  <si>
    <t>PIRAMIDAL</t>
  </si>
  <si>
    <t>GOTA</t>
  </si>
  <si>
    <t>CILINDRO</t>
  </si>
  <si>
    <t>CUBO</t>
  </si>
  <si>
    <t>LOTO</t>
  </si>
  <si>
    <t>_</t>
  </si>
  <si>
    <t>Rayum</t>
  </si>
  <si>
    <t>Público</t>
  </si>
  <si>
    <t>ANDINA</t>
  </si>
  <si>
    <t>CONO</t>
  </si>
  <si>
    <t xml:space="preserve">GRECIA NÓRDICA </t>
  </si>
  <si>
    <t>AFRICA</t>
  </si>
  <si>
    <t>GEO MACETA (M)</t>
  </si>
  <si>
    <t>VASO ALTO</t>
  </si>
  <si>
    <t>90 CM (M)</t>
  </si>
  <si>
    <t>Cod.</t>
  </si>
  <si>
    <t>%</t>
  </si>
  <si>
    <t>Lista Proveedor</t>
  </si>
  <si>
    <t>Cod. Rta</t>
  </si>
  <si>
    <t>Costo</t>
  </si>
  <si>
    <t>IVA</t>
  </si>
  <si>
    <t>Precio Redondeado</t>
  </si>
  <si>
    <t>?</t>
  </si>
  <si>
    <t>Aumento del 20%</t>
  </si>
  <si>
    <t xml:space="preserve">PIRAMIDAL LISA 38 </t>
  </si>
  <si>
    <t>PIRAMIDAL 100</t>
  </si>
  <si>
    <t xml:space="preserve">PIRAMIDAL LISA 48 </t>
  </si>
  <si>
    <t>PIRAMIDAL LISA 55</t>
  </si>
  <si>
    <t>PIRAMIDAL LISA 67</t>
  </si>
  <si>
    <t xml:space="preserve">PIRAMIDAL LISA 83 </t>
  </si>
  <si>
    <t>PIRAMIDAL RÚSTICA 38</t>
  </si>
  <si>
    <t>PIRAMIDAL RÚSTICA 48</t>
  </si>
  <si>
    <t>PIRAMIDAL RÚSTICA 55</t>
  </si>
  <si>
    <t>PIRAMIDAL RÚSTICA 67</t>
  </si>
  <si>
    <t>PIRAMIDAL RÚSTICA 83</t>
  </si>
  <si>
    <t>N°70  (70alt x 51bo x 44ba)</t>
  </si>
  <si>
    <t>N°58  (58alt x 41bo x 37ba)</t>
  </si>
  <si>
    <t>N°46  (46alt x 34bo x 30ba)</t>
  </si>
  <si>
    <t>N°36/40  (40alt x 28bo x 26ba)</t>
  </si>
  <si>
    <t>N°40 (40alt x 27bo x 17ba)</t>
  </si>
  <si>
    <t>N°58 (58alt x 38bo x 24ba)</t>
  </si>
  <si>
    <t>N°75 (75alt x 50bo x 32ba)</t>
  </si>
  <si>
    <t>COMÚN</t>
  </si>
  <si>
    <t>CUBO LISO 25</t>
  </si>
  <si>
    <t>CUBOS</t>
  </si>
  <si>
    <t>CUBO LISO 30</t>
  </si>
  <si>
    <t>CUBO LISO 40</t>
  </si>
  <si>
    <t>CUBO LISO 50</t>
  </si>
  <si>
    <t>CUBO RÚSTICO 40</t>
  </si>
  <si>
    <t>SIN</t>
  </si>
  <si>
    <t>JARDINERAS </t>
  </si>
  <si>
    <t>CILINDROS</t>
  </si>
  <si>
    <t>MISIONERAS (LISAS)</t>
  </si>
  <si>
    <t>MATE (RÚSTICAS)</t>
  </si>
  <si>
    <t>MISIONERAS</t>
  </si>
  <si>
    <t>MISIONERA LISA 40</t>
  </si>
  <si>
    <t>MISIONERA RUSTICA 40</t>
  </si>
  <si>
    <t>ESFERA LUMINOSA 35</t>
  </si>
  <si>
    <t xml:space="preserve">ESFERA LUMINOSA  </t>
  </si>
  <si>
    <t>ESFERA LUMINOSA 50</t>
  </si>
  <si>
    <t>Actualmente</t>
  </si>
  <si>
    <t>45 alto x 36 boca x 32 base</t>
  </si>
  <si>
    <t>60 alto x 40 boca x 35 base</t>
  </si>
  <si>
    <t>75 alto x 45 boca x 39 base</t>
  </si>
  <si>
    <t>40 alto x 28 boca x 20 base</t>
  </si>
  <si>
    <t>50 alto x 37 boca x  27 base</t>
  </si>
  <si>
    <t>60 alto x  boca x  base</t>
  </si>
  <si>
    <t>40 alto x 35 boca</t>
  </si>
  <si>
    <t>55 alto x 47 boca</t>
  </si>
  <si>
    <t>70 alto x 59 boca</t>
  </si>
  <si>
    <t>45 alto x 21 boca x 15 base</t>
  </si>
  <si>
    <t>55 alto x 27 boca x 20 base</t>
  </si>
  <si>
    <t>70 alto x 33 boca x 24 base</t>
  </si>
  <si>
    <t>40 alto x 35 boca x 40 base</t>
  </si>
  <si>
    <t>55 alto x 36 boca x 40 base</t>
  </si>
  <si>
    <t>70 alto x 35 boca x 40 base</t>
  </si>
  <si>
    <t>30 alto x 30 diámetro</t>
  </si>
  <si>
    <t>40 alto x 40 diámetro</t>
  </si>
  <si>
    <t>40 alto x 30 boca</t>
  </si>
  <si>
    <t>46 alto x 25 boca</t>
  </si>
  <si>
    <t>40 alto x 40 boca x 40 base</t>
  </si>
  <si>
    <t>30 alto x 30 boca x 30 base</t>
  </si>
  <si>
    <t>75 alto x 58 boca</t>
  </si>
  <si>
    <t>60 alto x 40 boca</t>
  </si>
  <si>
    <t>MALDIVAS</t>
  </si>
  <si>
    <t>JARDINERA 100 x 40 x 30</t>
  </si>
  <si>
    <t>JARDINERA 100 x 40 x 20</t>
  </si>
  <si>
    <t>JARDINERA 100 x 30 x 30</t>
  </si>
  <si>
    <t>JARDINERA 100 x 20 x 20</t>
  </si>
  <si>
    <t>JARDINERA 80 x 30 x 30</t>
  </si>
  <si>
    <t>JARDINERA 40 x 20 x 20</t>
  </si>
  <si>
    <t>JARDINERA 80 x 20 x 30</t>
  </si>
  <si>
    <t>JARDINERA 80 x 20 x 20</t>
  </si>
  <si>
    <t>JARDINERA 60 x 30 x 30</t>
  </si>
  <si>
    <t>JARDINERA 60 x 30 x 20</t>
  </si>
  <si>
    <t>JARDINERA 60 x 20 x 20</t>
  </si>
  <si>
    <t xml:space="preserve">JARDINERA 40 x 30 x 20 </t>
  </si>
  <si>
    <t>CILINDROS COLUMNAS 40 x 25</t>
  </si>
  <si>
    <t>CILINDROS 40 x 40</t>
  </si>
  <si>
    <t>CILINDROS 50 x 35</t>
  </si>
  <si>
    <t>CÓNICA LISA 45 x 45</t>
  </si>
  <si>
    <t xml:space="preserve">CÓNICA LISA 60 x 60 </t>
  </si>
  <si>
    <t>CÓNICA LISA 70 x 70</t>
  </si>
  <si>
    <t>CÓNICA LISA 70 x 80</t>
  </si>
  <si>
    <t xml:space="preserve">CÓNICA LISA 80 x 90 </t>
  </si>
  <si>
    <t>CÓNICA LISA 35 x 35</t>
  </si>
  <si>
    <t>MISIONERA RUSTICA 50 x 35</t>
  </si>
  <si>
    <t>MISIONERA LISA 50 x 35</t>
  </si>
  <si>
    <t>MISIONERA LISA 50 x 43</t>
  </si>
  <si>
    <t>MISIONERA LISA 65 x 43</t>
  </si>
  <si>
    <t xml:space="preserve">CUBO LISO 20 x 20 </t>
  </si>
  <si>
    <t>CUBO LISO 25 x 25</t>
  </si>
  <si>
    <t>CUBO RAYADO 25 x 25</t>
  </si>
  <si>
    <t>CUBO LISO 30 x 30</t>
  </si>
  <si>
    <t>CUBO LISO 40 x 40</t>
  </si>
  <si>
    <t xml:space="preserve">CUBO LISO 43 x 43 </t>
  </si>
  <si>
    <t>CUBO LISO 50 x 50</t>
  </si>
  <si>
    <t>CÓNICAS</t>
  </si>
  <si>
    <t>ANDINA RUSTICA 50</t>
  </si>
  <si>
    <t>ANDINA RUSTICA 80</t>
  </si>
  <si>
    <t>mas 25%</t>
  </si>
  <si>
    <t>CILINDROS 80 x 80</t>
  </si>
  <si>
    <t xml:space="preserve">CILINDROS 60 x 60 </t>
  </si>
  <si>
    <t>CILINDROS 50 x 50</t>
  </si>
  <si>
    <t>CILINDROS 30 x 30</t>
  </si>
  <si>
    <t>CILINDROS COLUMNAS 75 x 30</t>
  </si>
  <si>
    <t>CILINDROS COLUMNAS 125 x 30</t>
  </si>
  <si>
    <t>MISIONERA LISA 70 x 35</t>
  </si>
  <si>
    <t>Catalogo</t>
  </si>
  <si>
    <t xml:space="preserve">SALTEÑA </t>
  </si>
  <si>
    <t>50 alto x 50 diámetro</t>
  </si>
  <si>
    <t>PREMIUM</t>
  </si>
  <si>
    <t>Número 18</t>
  </si>
  <si>
    <t>Número 22</t>
  </si>
  <si>
    <t>Número 27</t>
  </si>
  <si>
    <t>PLATO PARA GOTA</t>
  </si>
  <si>
    <t>40 x 35 . Diam 37</t>
  </si>
  <si>
    <t>55 x 36 . Diam 37</t>
  </si>
  <si>
    <t>70 x 35 . Diam 37</t>
  </si>
  <si>
    <t>BATEA</t>
  </si>
  <si>
    <t>50 alto x 34 boca x 51 base</t>
  </si>
  <si>
    <t>25 alto x 52 boca x 70 base</t>
  </si>
  <si>
    <t>40 largo x 20 alto x 20 ancho</t>
  </si>
  <si>
    <t>80 largo x 30 alto x 27 ancho</t>
  </si>
  <si>
    <t>CLASICA</t>
  </si>
  <si>
    <t>55 altura x 46 boca</t>
  </si>
  <si>
    <t>REPOSERA</t>
  </si>
  <si>
    <t>175 largo x 80 ancho x 56 altura</t>
  </si>
  <si>
    <t>MESA</t>
  </si>
  <si>
    <t>PUNTA DE BALA</t>
  </si>
  <si>
    <t xml:space="preserve">PUNTA DE BALA LISA 26 x 39 </t>
  </si>
  <si>
    <t xml:space="preserve">PUNTA DE BALA LISA 40 x 55 </t>
  </si>
  <si>
    <t xml:space="preserve">PUNTA DE BALA RÚSTICA 40 x 55 </t>
  </si>
  <si>
    <t xml:space="preserve">PUNTA DE BALA RÚSTICA 26 x 39 </t>
  </si>
  <si>
    <t>PIRAMIDAL LISA 100</t>
  </si>
  <si>
    <t>N°46  (46alt x 34bo x 30ba) 50dm3</t>
  </si>
  <si>
    <t>N°58  (58alt x 41bo x 37ba) 97dm3</t>
  </si>
  <si>
    <t>N°70  (70alt x 51bo x 44ba) 172dm3</t>
  </si>
  <si>
    <t>N°40 (40alt x 27bo x 17ba) 30dm3</t>
  </si>
  <si>
    <t>N°58 (58alt x 38bo x 24ba) 45dm3</t>
  </si>
  <si>
    <t>N°75 (75alt x 50bo x 32ba) 72 dm3</t>
  </si>
  <si>
    <t>100 largo x 30 alto x 27 ancho</t>
  </si>
  <si>
    <t>60 largo x 30 alto x 27 ancho</t>
  </si>
  <si>
    <t>40 alto x 40 tapa x 35 base</t>
  </si>
  <si>
    <t>LINEA UOVO</t>
  </si>
  <si>
    <t>CHICO</t>
  </si>
  <si>
    <t>MEDIANO</t>
  </si>
  <si>
    <t>GRANDE</t>
  </si>
  <si>
    <t>N°36/40 (40alt x 28bo x 26ba) 28dm</t>
  </si>
  <si>
    <t>BOLS  N° 83 RÚSTICO</t>
  </si>
  <si>
    <t>BOLS  N° 53 RÚSTICO</t>
  </si>
  <si>
    <t>BOLS  N° 83 LISO</t>
  </si>
  <si>
    <t>BOLS  N° 53 LISO</t>
  </si>
  <si>
    <t>90 alto x  boca x  base</t>
  </si>
  <si>
    <t>COLISEO</t>
  </si>
  <si>
    <t>75 alto x 100 boca</t>
  </si>
  <si>
    <t>100 largo x 20 alto x 20 ancho</t>
  </si>
  <si>
    <t>80 largo x 20 alto x 20 ancho</t>
  </si>
  <si>
    <t>60 largo x 20 alto x 20 ancho</t>
  </si>
  <si>
    <t>Boleta</t>
  </si>
  <si>
    <t>ROTOMOLDEADO</t>
  </si>
  <si>
    <t>RAYUN</t>
  </si>
  <si>
    <t>EVERGREEN</t>
  </si>
  <si>
    <t>Rotomoldeados</t>
  </si>
  <si>
    <t>ALTO VERDE</t>
  </si>
  <si>
    <t>CONOS</t>
  </si>
  <si>
    <t>JARDINES VERTICALES</t>
  </si>
  <si>
    <t>ITALIANAS</t>
  </si>
  <si>
    <t>HEXAGONALES</t>
  </si>
  <si>
    <t xml:space="preserve">HEXAGONAL LISA 30 x 30 </t>
  </si>
  <si>
    <t xml:space="preserve">HEXAGONAL LISA 50 x 30 </t>
  </si>
  <si>
    <t>ITALIANA LISA 23 x 28 x 19</t>
  </si>
  <si>
    <t>JARDIN VERTICAL 9 bocas</t>
  </si>
  <si>
    <t>JARDIN VERTICAL 4 bocas</t>
  </si>
  <si>
    <t>JARDIN VERTICAL 3 bocas</t>
  </si>
  <si>
    <t>JARDIN VERTICAL HEXAGONAL</t>
  </si>
  <si>
    <t>CONO LISO 25 x 25</t>
  </si>
  <si>
    <t>CONO LISO 55 x 40</t>
  </si>
  <si>
    <t>CONO 78 x 43</t>
  </si>
  <si>
    <t>CONO 100 x 50</t>
  </si>
  <si>
    <t>CONO RAYADO 42 x 30</t>
  </si>
  <si>
    <t>CONO TEXTURADO 50 x 42</t>
  </si>
  <si>
    <t>CONO TEXTURADO 78 x 43</t>
  </si>
  <si>
    <t>CONO RÚSTICO 27 x 41</t>
  </si>
  <si>
    <t>PIRAMIDAL LISO 20 x 17</t>
  </si>
  <si>
    <t>PIRAMIDAL LISO 40 x 20</t>
  </si>
  <si>
    <t>PIRAMIDAL LISO 30 x 25</t>
  </si>
  <si>
    <t>PIRAMIDAL LISO 50 x 25</t>
  </si>
  <si>
    <t>PIRAMIDAL LISO 60 x 30</t>
  </si>
  <si>
    <t xml:space="preserve">PIRAMIDAL LISO 70 x 40 </t>
  </si>
  <si>
    <t>PIRAMIDAL LISO 80 x 40</t>
  </si>
  <si>
    <t>PIRAMIDAL LISO 100 x 50</t>
  </si>
  <si>
    <t>PIRAMIDAL RAYADO 40 x 50</t>
  </si>
  <si>
    <t>PIRAMIDAL TEXTURADO 45 x 25</t>
  </si>
  <si>
    <t>PIRAMIDAL TEXTURADO 55 x 30</t>
  </si>
  <si>
    <t>PIRAMIDAL TEXTURADO 70 x 40</t>
  </si>
  <si>
    <t>PIRAMIDAL ONDULADO 50 x 25</t>
  </si>
  <si>
    <t>PIRAMIDAL ONDULADO 60 x 30</t>
  </si>
  <si>
    <t>MATE N°40: $22040</t>
  </si>
  <si>
    <t>MATE N°50: $36960</t>
  </si>
  <si>
    <t>MATE N°60: $56920</t>
  </si>
  <si>
    <t>MISIONERA N°40: $22750</t>
  </si>
  <si>
    <t>MISIONERA N°55: $31280</t>
  </si>
  <si>
    <t>MISIONERA N°70: $38400</t>
  </si>
  <si>
    <t>La última lista que tenemos de Roto de Rayun es de diciembre 23.</t>
  </si>
  <si>
    <t>RAYUN MATE</t>
  </si>
  <si>
    <t>EVERGREEN MISIONERA</t>
  </si>
  <si>
    <t>Modelo</t>
  </si>
  <si>
    <t>ROTOMOLDEADO NUEVO</t>
  </si>
  <si>
    <t>CILINDRO 40</t>
  </si>
  <si>
    <t>CILINDRO 50</t>
  </si>
  <si>
    <t>GEO MESA</t>
  </si>
  <si>
    <t>SILLÓN PUFF</t>
  </si>
  <si>
    <t>SILLÓN PUFF 63 cm diam 53 alto</t>
  </si>
  <si>
    <t>GEO MESA 64cm diam 41cm alt</t>
  </si>
  <si>
    <t>Aumento del 15% según MMMdel 08/7/24</t>
  </si>
  <si>
    <t>N°30  (30alt x 22bo x 18ba) ..dm</t>
  </si>
  <si>
    <t>N°20  (20h x 14bo x 12ba)</t>
  </si>
  <si>
    <t>JARDINERA RÚSTICA 40</t>
  </si>
  <si>
    <t>JARDINERA RÚSTICA 60</t>
  </si>
  <si>
    <t>JARDINERA RÚSTICA 80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</si>
</sst>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6" formatCode="&quot;$&quot;\ #,##0;[Red]\-&quot;$&quot;\ #,##0"/>
    <numFmt numFmtId="44" formatCode="_-&quot;$&quot;\ * #,##0.00_-;\-&quot;$&quot;\ * #,##0.00_-;_-&quot;$&quot;\ * &quot;-&quot;??_-;_-@_-"/>
    <numFmt numFmtId="164" formatCode="&quot;$&quot;\ #,##0"/>
    <numFmt numFmtId="165" formatCode="&quot;$&quot;\ #,##0.00"/>
  </numFmts>
  <fonts count="5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i/>
      <sz val="18"/>
      <color theme="1"/>
      <name val="Arial"/>
      <family val="2"/>
    </font>
    <font>
      <sz val="18"/>
      <color theme="1"/>
      <name val="Calibri"/>
      <family val="2"/>
      <scheme val="minor"/>
    </font>
    <font>
      <b/>
      <i/>
      <sz val="18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rgb="FF000000"/>
      <name val="Calibri"/>
      <family val="2"/>
      <scheme val="minor"/>
    </font>
    <font>
      <sz val="16"/>
      <color theme="1"/>
      <name val="Calibri"/>
      <family val="2"/>
      <scheme val="minor"/>
    </font>
    <font>
      <sz val="15"/>
      <color theme="1"/>
      <name val="Calibri"/>
      <family val="2"/>
      <scheme val="minor"/>
    </font>
    <font>
      <b/>
      <sz val="18"/>
      <color rgb="FF00000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theme="1"/>
      <name val="Arial"/>
      <family val="2"/>
    </font>
    <font>
      <sz val="16"/>
      <color theme="3" tint="-0.499984740745262"/>
      <name val="Calibri"/>
      <family val="2"/>
    </font>
    <font>
      <b/>
      <sz val="16"/>
      <color theme="3" tint="-0.499984740745262"/>
      <name val="Calibri"/>
      <family val="2"/>
    </font>
    <font>
      <b/>
      <sz val="14"/>
      <color theme="1"/>
      <name val="Calibri"/>
      <family val="2"/>
      <scheme val="minor"/>
    </font>
    <font>
      <b/>
      <sz val="16"/>
      <color theme="3" tint="-0.499984740745262"/>
      <name val="Bradley Hand ITC"/>
      <family val="4"/>
    </font>
    <font>
      <sz val="16"/>
      <color theme="3" tint="-0.499984740745262"/>
      <name val="Arial"/>
      <family val="2"/>
    </font>
    <font>
      <sz val="16"/>
      <color theme="3" tint="-0.499984740745262"/>
      <name val="Calibri"/>
      <family val="2"/>
      <scheme val="minor"/>
    </font>
    <font>
      <b/>
      <sz val="16"/>
      <color theme="3" tint="-0.499984740745262"/>
      <name val="Arial"/>
      <family val="2"/>
    </font>
    <font>
      <b/>
      <sz val="11"/>
      <color theme="1"/>
      <name val="Calibri"/>
      <family val="2"/>
      <scheme val="minor"/>
    </font>
    <font>
      <b/>
      <sz val="12"/>
      <color theme="1"/>
      <name val="Arial"/>
      <family val="2"/>
    </font>
    <font>
      <sz val="8"/>
      <name val="Calibri"/>
      <family val="2"/>
      <scheme val="minor"/>
    </font>
    <font>
      <sz val="18"/>
      <color theme="0" tint="-4.9989318521683403E-2"/>
      <name val="Calibri"/>
      <family val="2"/>
      <scheme val="minor"/>
    </font>
    <font>
      <sz val="11"/>
      <color theme="0" tint="-4.9989318521683403E-2"/>
      <name val="Calibri"/>
      <family val="2"/>
      <scheme val="minor"/>
    </font>
    <font>
      <b/>
      <sz val="18"/>
      <color theme="0" tint="-4.9989318521683403E-2"/>
      <name val="Calibri"/>
      <family val="2"/>
      <scheme val="minor"/>
    </font>
    <font>
      <b/>
      <i/>
      <sz val="18"/>
      <color rgb="FF7030A0"/>
      <name val="Arial"/>
      <family val="2"/>
    </font>
    <font>
      <b/>
      <sz val="16"/>
      <color theme="0"/>
      <name val="Calibri"/>
      <family val="2"/>
      <scheme val="minor"/>
    </font>
    <font>
      <b/>
      <sz val="16"/>
      <color theme="9" tint="-0.249977111117893"/>
      <name val="Arial"/>
      <family val="2"/>
    </font>
    <font>
      <b/>
      <i/>
      <sz val="18"/>
      <color theme="6" tint="-0.499984740745262"/>
      <name val="Arial"/>
      <family val="2"/>
    </font>
    <font>
      <b/>
      <sz val="18"/>
      <color theme="0"/>
      <name val="Calibri"/>
      <family val="2"/>
      <scheme val="minor"/>
    </font>
    <font>
      <b/>
      <sz val="16"/>
      <color rgb="FF00B050"/>
      <name val="Arial"/>
      <family val="2"/>
    </font>
    <font>
      <b/>
      <sz val="16"/>
      <color theme="3"/>
      <name val="Arial"/>
      <family val="2"/>
    </font>
    <font>
      <b/>
      <sz val="14"/>
      <color theme="3"/>
      <name val="Arial"/>
      <family val="2"/>
    </font>
    <font>
      <b/>
      <sz val="16"/>
      <color theme="5" tint="-0.249977111117893"/>
      <name val="Arial"/>
      <family val="2"/>
    </font>
    <font>
      <b/>
      <sz val="12"/>
      <color theme="6" tint="-0.249977111117893"/>
      <name val="Arial"/>
      <family val="2"/>
    </font>
    <font>
      <b/>
      <sz val="16"/>
      <color theme="6" tint="-0.249977111117893"/>
      <name val="Arial"/>
      <family val="2"/>
    </font>
    <font>
      <b/>
      <sz val="16"/>
      <color theme="3" tint="0.39997558519241921"/>
      <name val="Arial"/>
      <family val="2"/>
    </font>
    <font>
      <b/>
      <sz val="16"/>
      <color theme="9"/>
      <name val="Arial"/>
      <family val="2"/>
    </font>
    <font>
      <b/>
      <sz val="14"/>
      <color theme="9"/>
      <name val="Arial"/>
      <family val="2"/>
    </font>
    <font>
      <b/>
      <sz val="12"/>
      <color theme="9"/>
      <name val="Arial"/>
      <family val="2"/>
    </font>
    <font>
      <b/>
      <sz val="12"/>
      <color theme="3" tint="0.39997558519241921"/>
      <name val="Arial"/>
      <family val="2"/>
    </font>
    <font>
      <b/>
      <sz val="12"/>
      <color theme="5" tint="-0.249977111117893"/>
      <name val="Arial"/>
      <family val="2"/>
    </font>
    <font>
      <b/>
      <i/>
      <sz val="16"/>
      <color theme="6" tint="-0.499984740745262"/>
      <name val="Arial"/>
      <family val="2"/>
    </font>
    <font>
      <b/>
      <i/>
      <sz val="16"/>
      <color rgb="FF7030A0"/>
      <name val="Arial"/>
      <family val="2"/>
    </font>
    <font>
      <sz val="12"/>
      <color theme="1"/>
      <name val="Calibri"/>
      <family val="2"/>
      <scheme val="minor"/>
    </font>
    <font>
      <b/>
      <sz val="16"/>
      <color rgb="FFFF0000"/>
      <name val="Arial"/>
      <family val="2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rgb="FFFF0000"/>
      <name val="Arial"/>
      <family val="2"/>
    </font>
    <font>
      <b/>
      <sz val="16"/>
      <color theme="4" tint="0.39997558519241921"/>
      <name val="Arial"/>
      <family val="2"/>
    </font>
    <font>
      <sz val="16"/>
      <color theme="5"/>
      <name val="Calibri"/>
      <family val="2"/>
      <scheme val="minor"/>
    </font>
    <font>
      <b/>
      <sz val="12"/>
      <color rgb="FF00B050"/>
      <name val="Arial"/>
      <family val="2"/>
    </font>
    <font>
      <b/>
      <sz val="14"/>
      <color rgb="FF00B050"/>
      <name val="Arial"/>
      <family val="2"/>
    </font>
    <font>
      <b/>
      <sz val="12"/>
      <color theme="3"/>
      <name val="Arial"/>
      <family val="2"/>
    </font>
  </fonts>
  <fills count="14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FFFF00"/>
        <bgColor indexed="64"/>
      </patternFill>
    </fill>
  </fills>
  <borders count="5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2" tint="-0.89999084444715716"/>
      </left>
      <right/>
      <top style="thin">
        <color theme="2" tint="-0.89999084444715716"/>
      </top>
      <bottom style="thin">
        <color theme="2" tint="-0.89999084444715716"/>
      </bottom>
      <diagonal/>
    </border>
    <border>
      <left/>
      <right style="thin">
        <color theme="2" tint="-0.89999084444715716"/>
      </right>
      <top style="thin">
        <color theme="2" tint="-0.89999084444715716"/>
      </top>
      <bottom style="thin">
        <color theme="2" tint="-0.89999084444715716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theme="7" tint="0.59999389629810485"/>
      </left>
      <right style="thin">
        <color theme="7" tint="0.59999389629810485"/>
      </right>
      <top style="thin">
        <color theme="7" tint="0.59999389629810485"/>
      </top>
      <bottom style="thin">
        <color theme="7" tint="0.59999389629810485"/>
      </bottom>
      <diagonal/>
    </border>
    <border>
      <left style="thin">
        <color theme="7" tint="0.59999389629810485"/>
      </left>
      <right/>
      <top style="thin">
        <color theme="7" tint="0.59999389629810485"/>
      </top>
      <bottom style="thin">
        <color theme="7" tint="0.59999389629810485"/>
      </bottom>
      <diagonal/>
    </border>
    <border>
      <left/>
      <right/>
      <top style="thin">
        <color theme="7" tint="0.59999389629810485"/>
      </top>
      <bottom style="thin">
        <color theme="7" tint="0.59999389629810485"/>
      </bottom>
      <diagonal/>
    </border>
    <border>
      <left/>
      <right style="thin">
        <color theme="7" tint="0.59999389629810485"/>
      </right>
      <top style="thin">
        <color theme="7" tint="0.59999389629810485"/>
      </top>
      <bottom style="thin">
        <color theme="7" tint="0.59999389629810485"/>
      </bottom>
      <diagonal/>
    </border>
    <border>
      <left style="thin">
        <color rgb="FF7030A0"/>
      </left>
      <right style="thin">
        <color rgb="FF7030A0"/>
      </right>
      <top style="thin">
        <color rgb="FF7030A0"/>
      </top>
      <bottom style="thin">
        <color rgb="FF7030A0"/>
      </bottom>
      <diagonal/>
    </border>
    <border>
      <left/>
      <right/>
      <top style="thin">
        <color theme="7" tint="0.59999389629810485"/>
      </top>
      <bottom/>
      <diagonal/>
    </border>
    <border>
      <left style="thin">
        <color theme="7" tint="0.59999389629810485"/>
      </left>
      <right style="thin">
        <color theme="7" tint="0.59999389629810485"/>
      </right>
      <top style="thin">
        <color theme="7" tint="0.59999389629810485"/>
      </top>
      <bottom/>
      <diagonal/>
    </border>
    <border>
      <left style="thin">
        <color rgb="FF7030A0"/>
      </left>
      <right/>
      <top style="thin">
        <color rgb="FF7030A0"/>
      </top>
      <bottom style="thin">
        <color rgb="FF7030A0"/>
      </bottom>
      <diagonal/>
    </border>
    <border>
      <left/>
      <right style="thin">
        <color theme="7" tint="0.59999389629810485"/>
      </right>
      <top style="thin">
        <color theme="7" tint="0.59999389629810485"/>
      </top>
      <bottom/>
      <diagonal/>
    </border>
    <border>
      <left style="medium">
        <color rgb="FF7030A0"/>
      </left>
      <right style="medium">
        <color rgb="FF7030A0"/>
      </right>
      <top style="medium">
        <color rgb="FF7030A0"/>
      </top>
      <bottom/>
      <diagonal/>
    </border>
    <border>
      <left style="medium">
        <color rgb="FF7030A0"/>
      </left>
      <right style="medium">
        <color rgb="FF7030A0"/>
      </right>
      <top/>
      <bottom/>
      <diagonal/>
    </border>
    <border>
      <left style="medium">
        <color rgb="FF7030A0"/>
      </left>
      <right style="medium">
        <color rgb="FF7030A0"/>
      </right>
      <top style="thin">
        <color theme="7" tint="0.59999389629810485"/>
      </top>
      <bottom style="thin">
        <color theme="7" tint="0.59999389629810485"/>
      </bottom>
      <diagonal/>
    </border>
    <border>
      <left style="medium">
        <color rgb="FF7030A0"/>
      </left>
      <right style="medium">
        <color rgb="FF7030A0"/>
      </right>
      <top/>
      <bottom style="medium">
        <color rgb="FF7030A0"/>
      </bottom>
      <diagonal/>
    </border>
    <border>
      <left style="thin">
        <color theme="6" tint="-0.499984740745262"/>
      </left>
      <right style="thin">
        <color theme="6" tint="-0.499984740745262"/>
      </right>
      <top style="thin">
        <color theme="6" tint="-0.499984740745262"/>
      </top>
      <bottom style="thin">
        <color theme="6" tint="-0.499984740745262"/>
      </bottom>
      <diagonal/>
    </border>
    <border>
      <left style="thin">
        <color theme="7" tint="0.59999389629810485"/>
      </left>
      <right/>
      <top style="thin">
        <color theme="7" tint="0.59999389629810485"/>
      </top>
      <bottom/>
      <diagonal/>
    </border>
    <border>
      <left style="thin">
        <color theme="7" tint="0.59999389629810485"/>
      </left>
      <right/>
      <top/>
      <bottom/>
      <diagonal/>
    </border>
    <border>
      <left style="thin">
        <color theme="7" tint="0.59999389629810485"/>
      </left>
      <right/>
      <top/>
      <bottom style="thin">
        <color theme="7" tint="0.59999389629810485"/>
      </bottom>
      <diagonal/>
    </border>
    <border>
      <left/>
      <right style="thin">
        <color theme="7" tint="0.59999389629810485"/>
      </right>
      <top/>
      <bottom/>
      <diagonal/>
    </border>
    <border>
      <left/>
      <right/>
      <top/>
      <bottom style="thin">
        <color theme="7" tint="0.59999389629810485"/>
      </bottom>
      <diagonal/>
    </border>
    <border>
      <left/>
      <right style="thin">
        <color theme="7" tint="0.59999389629810485"/>
      </right>
      <top/>
      <bottom style="thin">
        <color theme="7" tint="0.59999389629810485"/>
      </bottom>
      <diagonal/>
    </border>
    <border>
      <left style="thin">
        <color rgb="FF7030A0"/>
      </left>
      <right style="thin">
        <color rgb="FF7030A0"/>
      </right>
      <top/>
      <bottom style="thin">
        <color rgb="FF7030A0"/>
      </bottom>
      <diagonal/>
    </border>
    <border>
      <left/>
      <right/>
      <top style="thin">
        <color rgb="FF7030A0"/>
      </top>
      <bottom style="thin">
        <color rgb="FF7030A0"/>
      </bottom>
      <diagonal/>
    </border>
    <border>
      <left/>
      <right/>
      <top style="thin">
        <color rgb="FF7030A0"/>
      </top>
      <bottom/>
      <diagonal/>
    </border>
    <border>
      <left style="thin">
        <color rgb="FF7030A0"/>
      </left>
      <right style="medium">
        <color rgb="FF7030A0"/>
      </right>
      <top style="thin">
        <color rgb="FF7030A0"/>
      </top>
      <bottom style="thin">
        <color rgb="FF7030A0"/>
      </bottom>
      <diagonal/>
    </border>
    <border>
      <left/>
      <right style="thin">
        <color rgb="FF7030A0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7030A0"/>
      </top>
      <bottom style="thin">
        <color rgb="FF7030A0"/>
      </bottom>
      <diagonal/>
    </border>
    <border>
      <left style="thin">
        <color indexed="64"/>
      </left>
      <right style="thin">
        <color rgb="FF7030A0"/>
      </right>
      <top style="thin">
        <color rgb="FF7030A0"/>
      </top>
      <bottom style="thin">
        <color rgb="FF7030A0"/>
      </bottom>
      <diagonal/>
    </border>
    <border>
      <left/>
      <right style="thin">
        <color rgb="FF7030A0"/>
      </right>
      <top style="thin">
        <color rgb="FF7030A0"/>
      </top>
      <bottom/>
      <diagonal/>
    </border>
    <border>
      <left/>
      <right style="thin">
        <color rgb="FF7030A0"/>
      </right>
      <top style="thin">
        <color rgb="FF7030A0"/>
      </top>
      <bottom style="thin">
        <color theme="7" tint="0.59999389629810485"/>
      </bottom>
      <diagonal/>
    </border>
    <border>
      <left style="medium">
        <color rgb="FF7030A0"/>
      </left>
      <right style="thin">
        <color rgb="FF7030A0"/>
      </right>
      <top/>
      <bottom/>
      <diagonal/>
    </border>
    <border>
      <left style="medium">
        <color rgb="FF7030A0"/>
      </left>
      <right style="thin">
        <color rgb="FF7030A0"/>
      </right>
      <top style="medium">
        <color rgb="FF7030A0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257">
    <xf numFmtId="0" fontId="0" fillId="0" borderId="0" xfId="0"/>
    <xf numFmtId="0" fontId="7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3" fillId="0" borderId="0" xfId="0" applyFont="1"/>
    <xf numFmtId="0" fontId="5" fillId="3" borderId="0" xfId="0" applyFont="1" applyFill="1"/>
    <xf numFmtId="0" fontId="3" fillId="3" borderId="0" xfId="0" applyFont="1" applyFill="1"/>
    <xf numFmtId="0" fontId="4" fillId="3" borderId="0" xfId="0" applyFont="1" applyFill="1"/>
    <xf numFmtId="0" fontId="7" fillId="3" borderId="0" xfId="0" applyFont="1" applyFill="1"/>
    <xf numFmtId="0" fontId="7" fillId="0" borderId="0" xfId="0" applyFont="1"/>
    <xf numFmtId="0" fontId="6" fillId="3" borderId="0" xfId="0" applyFont="1" applyFill="1" applyAlignment="1">
      <alignment horizontal="left" vertical="center" wrapText="1"/>
    </xf>
    <xf numFmtId="0" fontId="8" fillId="3" borderId="0" xfId="0" applyFont="1" applyFill="1"/>
    <xf numFmtId="0" fontId="8" fillId="0" borderId="0" xfId="0" applyFont="1"/>
    <xf numFmtId="2" fontId="7" fillId="3" borderId="0" xfId="1" applyNumberFormat="1" applyFont="1" applyFill="1" applyBorder="1" applyAlignment="1">
      <alignment horizontal="left"/>
    </xf>
    <xf numFmtId="1" fontId="6" fillId="0" borderId="0" xfId="1" applyNumberFormat="1" applyFont="1" applyBorder="1" applyAlignment="1">
      <alignment horizontal="left" vertical="center" wrapText="1"/>
    </xf>
    <xf numFmtId="0" fontId="5" fillId="0" borderId="0" xfId="0" applyFont="1"/>
    <xf numFmtId="1" fontId="7" fillId="0" borderId="0" xfId="1" applyNumberFormat="1" applyFont="1" applyBorder="1" applyAlignment="1">
      <alignment horizontal="left"/>
    </xf>
    <xf numFmtId="0" fontId="6" fillId="3" borderId="0" xfId="0" applyFont="1" applyFill="1" applyAlignment="1">
      <alignment horizontal="left" vertical="center"/>
    </xf>
    <xf numFmtId="0" fontId="7" fillId="0" borderId="0" xfId="0" applyFont="1" applyAlignment="1">
      <alignment horizontal="left" vertical="center"/>
    </xf>
    <xf numFmtId="0" fontId="0" fillId="4" borderId="0" xfId="0" applyFill="1"/>
    <xf numFmtId="0" fontId="11" fillId="4" borderId="0" xfId="0" applyFont="1" applyFill="1"/>
    <xf numFmtId="0" fontId="11" fillId="0" borderId="2" xfId="0" applyFont="1" applyBorder="1" applyAlignment="1">
      <alignment vertical="center"/>
    </xf>
    <xf numFmtId="0" fontId="11" fillId="0" borderId="3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1" fillId="4" borderId="0" xfId="0" applyFont="1" applyFill="1" applyAlignment="1">
      <alignment textRotation="255"/>
    </xf>
    <xf numFmtId="0" fontId="12" fillId="0" borderId="4" xfId="0" applyFont="1" applyBorder="1"/>
    <xf numFmtId="0" fontId="7" fillId="4" borderId="0" xfId="0" applyFont="1" applyFill="1"/>
    <xf numFmtId="6" fontId="13" fillId="5" borderId="2" xfId="0" applyNumberFormat="1" applyFont="1" applyFill="1" applyBorder="1" applyAlignment="1">
      <alignment horizontal="right" vertical="top"/>
    </xf>
    <xf numFmtId="0" fontId="13" fillId="5" borderId="3" xfId="0" applyFont="1" applyFill="1" applyBorder="1" applyAlignment="1">
      <alignment horizontal="right" vertical="top"/>
    </xf>
    <xf numFmtId="0" fontId="7" fillId="5" borderId="1" xfId="0" applyFont="1" applyFill="1" applyBorder="1" applyAlignment="1">
      <alignment horizontal="center" vertical="center"/>
    </xf>
    <xf numFmtId="0" fontId="7" fillId="4" borderId="0" xfId="0" applyFont="1" applyFill="1" applyAlignment="1">
      <alignment textRotation="255"/>
    </xf>
    <xf numFmtId="6" fontId="13" fillId="0" borderId="0" xfId="0" applyNumberFormat="1" applyFont="1" applyAlignment="1">
      <alignment horizontal="right" vertical="top"/>
    </xf>
    <xf numFmtId="0" fontId="13" fillId="0" borderId="0" xfId="0" applyFont="1" applyAlignment="1">
      <alignment horizontal="right" vertical="top"/>
    </xf>
    <xf numFmtId="0" fontId="16" fillId="0" borderId="0" xfId="0" applyFont="1" applyAlignment="1">
      <alignment horizontal="center"/>
    </xf>
    <xf numFmtId="164" fontId="5" fillId="0" borderId="7" xfId="0" applyNumberFormat="1" applyFont="1" applyBorder="1"/>
    <xf numFmtId="0" fontId="5" fillId="0" borderId="7" xfId="0" applyFont="1" applyBorder="1"/>
    <xf numFmtId="0" fontId="13" fillId="0" borderId="0" xfId="0" applyFont="1"/>
    <xf numFmtId="164" fontId="5" fillId="0" borderId="1" xfId="0" applyNumberFormat="1" applyFont="1" applyBorder="1"/>
    <xf numFmtId="0" fontId="5" fillId="0" borderId="1" xfId="0" applyFont="1" applyBorder="1"/>
    <xf numFmtId="0" fontId="17" fillId="0" borderId="0" xfId="0" applyFont="1"/>
    <xf numFmtId="164" fontId="5" fillId="0" borderId="8" xfId="0" applyNumberFormat="1" applyFont="1" applyBorder="1"/>
    <xf numFmtId="0" fontId="18" fillId="0" borderId="0" xfId="0" applyFont="1"/>
    <xf numFmtId="164" fontId="7" fillId="0" borderId="7" xfId="0" applyNumberFormat="1" applyFont="1" applyBorder="1"/>
    <xf numFmtId="164" fontId="7" fillId="0" borderId="1" xfId="0" applyNumberFormat="1" applyFont="1" applyBorder="1"/>
    <xf numFmtId="0" fontId="5" fillId="0" borderId="5" xfId="0" applyFont="1" applyBorder="1"/>
    <xf numFmtId="164" fontId="15" fillId="0" borderId="1" xfId="0" applyNumberFormat="1" applyFont="1" applyBorder="1"/>
    <xf numFmtId="0" fontId="15" fillId="0" borderId="5" xfId="0" applyFont="1" applyBorder="1"/>
    <xf numFmtId="0" fontId="5" fillId="0" borderId="8" xfId="0" applyFont="1" applyBorder="1"/>
    <xf numFmtId="164" fontId="5" fillId="0" borderId="0" xfId="0" applyNumberFormat="1" applyFont="1"/>
    <xf numFmtId="164" fontId="5" fillId="0" borderId="9" xfId="0" applyNumberFormat="1" applyFont="1" applyBorder="1"/>
    <xf numFmtId="0" fontId="5" fillId="0" borderId="9" xfId="0" applyFont="1" applyBorder="1"/>
    <xf numFmtId="164" fontId="5" fillId="0" borderId="10" xfId="0" applyNumberFormat="1" applyFont="1" applyBorder="1"/>
    <xf numFmtId="0" fontId="5" fillId="0" borderId="10" xfId="0" applyFont="1" applyBorder="1"/>
    <xf numFmtId="164" fontId="5" fillId="0" borderId="11" xfId="0" applyNumberFormat="1" applyFont="1" applyBorder="1"/>
    <xf numFmtId="0" fontId="5" fillId="0" borderId="11" xfId="0" applyFont="1" applyBorder="1"/>
    <xf numFmtId="164" fontId="5" fillId="0" borderId="12" xfId="0" applyNumberFormat="1" applyFont="1" applyBorder="1"/>
    <xf numFmtId="0" fontId="5" fillId="0" borderId="12" xfId="0" applyFont="1" applyBorder="1"/>
    <xf numFmtId="164" fontId="5" fillId="0" borderId="13" xfId="0" applyNumberFormat="1" applyFont="1" applyBorder="1"/>
    <xf numFmtId="0" fontId="5" fillId="0" borderId="13" xfId="0" applyFont="1" applyBorder="1"/>
    <xf numFmtId="0" fontId="14" fillId="2" borderId="0" xfId="0" applyFont="1" applyFill="1" applyAlignment="1">
      <alignment horizontal="center"/>
    </xf>
    <xf numFmtId="0" fontId="11" fillId="2" borderId="0" xfId="0" applyFont="1" applyFill="1"/>
    <xf numFmtId="0" fontId="12" fillId="2" borderId="0" xfId="0" applyFont="1" applyFill="1" applyAlignment="1">
      <alignment horizontal="left" vertical="center"/>
    </xf>
    <xf numFmtId="0" fontId="19" fillId="6" borderId="0" xfId="0" applyFont="1" applyFill="1" applyAlignment="1">
      <alignment horizontal="center"/>
    </xf>
    <xf numFmtId="0" fontId="12" fillId="6" borderId="0" xfId="0" applyFont="1" applyFill="1" applyAlignment="1">
      <alignment horizontal="center"/>
    </xf>
    <xf numFmtId="0" fontId="19" fillId="2" borderId="0" xfId="0" applyFont="1" applyFill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center" vertical="center"/>
    </xf>
    <xf numFmtId="17" fontId="15" fillId="0" borderId="5" xfId="0" applyNumberFormat="1" applyFont="1" applyBorder="1"/>
    <xf numFmtId="17" fontId="15" fillId="0" borderId="6" xfId="0" applyNumberFormat="1" applyFont="1" applyBorder="1"/>
    <xf numFmtId="6" fontId="3" fillId="3" borderId="0" xfId="0" applyNumberFormat="1" applyFont="1" applyFill="1"/>
    <xf numFmtId="1" fontId="3" fillId="3" borderId="0" xfId="0" applyNumberFormat="1" applyFont="1" applyFill="1"/>
    <xf numFmtId="0" fontId="9" fillId="2" borderId="15" xfId="0" applyFont="1" applyFill="1" applyBorder="1" applyAlignment="1">
      <alignment horizontal="left" vertical="center" wrapText="1"/>
    </xf>
    <xf numFmtId="0" fontId="4" fillId="2" borderId="16" xfId="0" applyFont="1" applyFill="1" applyBorder="1"/>
    <xf numFmtId="1" fontId="3" fillId="2" borderId="16" xfId="1" applyNumberFormat="1" applyFont="1" applyFill="1" applyBorder="1"/>
    <xf numFmtId="0" fontId="4" fillId="2" borderId="17" xfId="0" applyFont="1" applyFill="1" applyBorder="1"/>
    <xf numFmtId="6" fontId="3" fillId="2" borderId="16" xfId="0" applyNumberFormat="1" applyFont="1" applyFill="1" applyBorder="1"/>
    <xf numFmtId="1" fontId="3" fillId="2" borderId="16" xfId="0" applyNumberFormat="1" applyFont="1" applyFill="1" applyBorder="1"/>
    <xf numFmtId="0" fontId="10" fillId="2" borderId="15" xfId="0" applyFont="1" applyFill="1" applyBorder="1" applyAlignment="1">
      <alignment horizontal="left"/>
    </xf>
    <xf numFmtId="0" fontId="0" fillId="2" borderId="17" xfId="0" applyFill="1" applyBorder="1"/>
    <xf numFmtId="0" fontId="10" fillId="2" borderId="15" xfId="0" applyFont="1" applyFill="1" applyBorder="1" applyAlignment="1">
      <alignment horizontal="left" vertical="center"/>
    </xf>
    <xf numFmtId="0" fontId="7" fillId="0" borderId="14" xfId="0" applyFont="1" applyBorder="1" applyAlignment="1">
      <alignment horizontal="left"/>
    </xf>
    <xf numFmtId="6" fontId="3" fillId="3" borderId="14" xfId="0" applyNumberFormat="1" applyFont="1" applyFill="1" applyBorder="1"/>
    <xf numFmtId="1" fontId="3" fillId="3" borderId="14" xfId="0" applyNumberFormat="1" applyFont="1" applyFill="1" applyBorder="1"/>
    <xf numFmtId="1" fontId="6" fillId="0" borderId="14" xfId="1" applyNumberFormat="1" applyFont="1" applyBorder="1" applyAlignment="1">
      <alignment horizontal="left" vertical="center" wrapText="1"/>
    </xf>
    <xf numFmtId="0" fontId="6" fillId="3" borderId="14" xfId="0" applyFont="1" applyFill="1" applyBorder="1" applyAlignment="1">
      <alignment horizontal="left" vertical="center" wrapText="1"/>
    </xf>
    <xf numFmtId="2" fontId="7" fillId="3" borderId="14" xfId="1" applyNumberFormat="1" applyFont="1" applyFill="1" applyBorder="1" applyAlignment="1">
      <alignment horizontal="left"/>
    </xf>
    <xf numFmtId="0" fontId="7" fillId="0" borderId="14" xfId="0" applyFont="1" applyBorder="1" applyAlignment="1">
      <alignment horizontal="left" vertical="center"/>
    </xf>
    <xf numFmtId="0" fontId="6" fillId="3" borderId="14" xfId="0" applyFont="1" applyFill="1" applyBorder="1" applyAlignment="1">
      <alignment horizontal="left" vertical="center"/>
    </xf>
    <xf numFmtId="1" fontId="7" fillId="3" borderId="14" xfId="1" applyNumberFormat="1" applyFont="1" applyFill="1" applyBorder="1" applyAlignment="1">
      <alignment horizontal="left"/>
    </xf>
    <xf numFmtId="1" fontId="7" fillId="0" borderId="14" xfId="1" applyNumberFormat="1" applyFont="1" applyBorder="1" applyAlignment="1">
      <alignment horizontal="left"/>
    </xf>
    <xf numFmtId="14" fontId="21" fillId="0" borderId="4" xfId="0" applyNumberFormat="1" applyFont="1" applyBorder="1"/>
    <xf numFmtId="0" fontId="20" fillId="0" borderId="0" xfId="0" applyFont="1" applyAlignment="1">
      <alignment horizontal="center" vertical="center"/>
    </xf>
    <xf numFmtId="14" fontId="20" fillId="0" borderId="0" xfId="0" applyNumberFormat="1" applyFont="1" applyAlignment="1">
      <alignment horizontal="center" vertical="center"/>
    </xf>
    <xf numFmtId="9" fontId="10" fillId="0" borderId="0" xfId="0" applyNumberFormat="1" applyFont="1" applyAlignment="1">
      <alignment horizontal="center" vertical="center"/>
    </xf>
    <xf numFmtId="6" fontId="3" fillId="3" borderId="16" xfId="0" applyNumberFormat="1" applyFont="1" applyFill="1" applyBorder="1"/>
    <xf numFmtId="1" fontId="3" fillId="3" borderId="16" xfId="0" applyNumberFormat="1" applyFont="1" applyFill="1" applyBorder="1"/>
    <xf numFmtId="0" fontId="6" fillId="3" borderId="15" xfId="0" applyFont="1" applyFill="1" applyBorder="1" applyAlignment="1">
      <alignment horizontal="left" vertical="center"/>
    </xf>
    <xf numFmtId="0" fontId="24" fillId="7" borderId="0" xfId="0" applyFont="1" applyFill="1"/>
    <xf numFmtId="0" fontId="26" fillId="0" borderId="0" xfId="0" applyFont="1" applyAlignment="1">
      <alignment horizontal="left"/>
    </xf>
    <xf numFmtId="0" fontId="24" fillId="7" borderId="22" xfId="0" applyFont="1" applyFill="1" applyBorder="1"/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7" fillId="0" borderId="24" xfId="0" applyFont="1" applyBorder="1"/>
    <xf numFmtId="0" fontId="0" fillId="0" borderId="26" xfId="0" applyBorder="1"/>
    <xf numFmtId="6" fontId="23" fillId="7" borderId="19" xfId="0" applyNumberFormat="1" applyFont="1" applyFill="1" applyBorder="1" applyAlignment="1">
      <alignment horizontal="left" vertical="center"/>
    </xf>
    <xf numFmtId="1" fontId="23" fillId="7" borderId="19" xfId="0" applyNumberFormat="1" applyFont="1" applyFill="1" applyBorder="1" applyAlignment="1">
      <alignment horizontal="left" vertical="center"/>
    </xf>
    <xf numFmtId="0" fontId="7" fillId="0" borderId="18" xfId="0" applyFont="1" applyBorder="1" applyAlignment="1">
      <alignment horizontal="left" vertical="center"/>
    </xf>
    <xf numFmtId="6" fontId="3" fillId="3" borderId="18" xfId="0" applyNumberFormat="1" applyFont="1" applyFill="1" applyBorder="1" applyAlignment="1">
      <alignment horizontal="right" vertical="center"/>
    </xf>
    <xf numFmtId="6" fontId="23" fillId="7" borderId="20" xfId="0" applyNumberFormat="1" applyFont="1" applyFill="1" applyBorder="1" applyAlignment="1">
      <alignment horizontal="right" vertical="center"/>
    </xf>
    <xf numFmtId="1" fontId="23" fillId="7" borderId="20" xfId="0" applyNumberFormat="1" applyFont="1" applyFill="1" applyBorder="1" applyAlignment="1">
      <alignment horizontal="right" vertical="center"/>
    </xf>
    <xf numFmtId="0" fontId="28" fillId="6" borderId="0" xfId="0" applyFont="1" applyFill="1" applyAlignment="1">
      <alignment horizontal="center"/>
    </xf>
    <xf numFmtId="0" fontId="0" fillId="8" borderId="17" xfId="0" applyFill="1" applyBorder="1"/>
    <xf numFmtId="0" fontId="7" fillId="8" borderId="17" xfId="0" applyFont="1" applyFill="1" applyBorder="1"/>
    <xf numFmtId="0" fontId="29" fillId="0" borderId="0" xfId="0" applyFont="1" applyAlignment="1">
      <alignment horizontal="left"/>
    </xf>
    <xf numFmtId="6" fontId="3" fillId="8" borderId="19" xfId="0" applyNumberFormat="1" applyFont="1" applyFill="1" applyBorder="1"/>
    <xf numFmtId="1" fontId="3" fillId="8" borderId="19" xfId="0" applyNumberFormat="1" applyFont="1" applyFill="1" applyBorder="1"/>
    <xf numFmtId="0" fontId="7" fillId="0" borderId="27" xfId="0" applyFont="1" applyBorder="1" applyAlignment="1">
      <alignment horizontal="center"/>
    </xf>
    <xf numFmtId="6" fontId="3" fillId="3" borderId="27" xfId="0" applyNumberFormat="1" applyFont="1" applyFill="1" applyBorder="1"/>
    <xf numFmtId="1" fontId="3" fillId="3" borderId="27" xfId="0" applyNumberFormat="1" applyFont="1" applyFill="1" applyBorder="1"/>
    <xf numFmtId="1" fontId="6" fillId="0" borderId="27" xfId="1" applyNumberFormat="1" applyFont="1" applyBorder="1" applyAlignment="1">
      <alignment horizontal="center" vertical="center" wrapText="1"/>
    </xf>
    <xf numFmtId="0" fontId="6" fillId="3" borderId="27" xfId="0" applyFont="1" applyFill="1" applyBorder="1" applyAlignment="1">
      <alignment horizontal="center" vertical="center" wrapText="1"/>
    </xf>
    <xf numFmtId="6" fontId="3" fillId="8" borderId="0" xfId="0" applyNumberFormat="1" applyFont="1" applyFill="1"/>
    <xf numFmtId="1" fontId="3" fillId="8" borderId="0" xfId="0" applyNumberFormat="1" applyFont="1" applyFill="1"/>
    <xf numFmtId="0" fontId="7" fillId="0" borderId="27" xfId="0" applyFont="1" applyBorder="1" applyAlignment="1">
      <alignment horizontal="center" vertical="center"/>
    </xf>
    <xf numFmtId="1" fontId="3" fillId="4" borderId="21" xfId="0" applyNumberFormat="1" applyFont="1" applyFill="1" applyBorder="1" applyAlignment="1">
      <alignment horizontal="right" vertical="center"/>
    </xf>
    <xf numFmtId="2" fontId="15" fillId="0" borderId="0" xfId="0" applyNumberFormat="1" applyFont="1" applyAlignment="1">
      <alignment horizontal="center" vertical="center"/>
    </xf>
    <xf numFmtId="2" fontId="7" fillId="0" borderId="0" xfId="0" applyNumberFormat="1" applyFont="1" applyAlignment="1">
      <alignment horizontal="center"/>
    </xf>
    <xf numFmtId="2" fontId="12" fillId="6" borderId="0" xfId="0" applyNumberFormat="1" applyFont="1" applyFill="1" applyAlignment="1">
      <alignment horizontal="center"/>
    </xf>
    <xf numFmtId="2" fontId="12" fillId="2" borderId="0" xfId="0" applyNumberFormat="1" applyFont="1" applyFill="1" applyAlignment="1">
      <alignment horizontal="left" vertical="center"/>
    </xf>
    <xf numFmtId="2" fontId="19" fillId="2" borderId="0" xfId="0" applyNumberFormat="1" applyFont="1" applyFill="1" applyAlignment="1">
      <alignment horizontal="center"/>
    </xf>
    <xf numFmtId="2" fontId="19" fillId="6" borderId="0" xfId="0" applyNumberFormat="1" applyFont="1" applyFill="1" applyAlignment="1">
      <alignment horizontal="center"/>
    </xf>
    <xf numFmtId="2" fontId="31" fillId="6" borderId="0" xfId="0" applyNumberFormat="1" applyFont="1" applyFill="1" applyAlignment="1">
      <alignment horizontal="center"/>
    </xf>
    <xf numFmtId="6" fontId="3" fillId="3" borderId="0" xfId="0" applyNumberFormat="1" applyFont="1" applyFill="1" applyAlignment="1">
      <alignment horizontal="right" vertical="center"/>
    </xf>
    <xf numFmtId="2" fontId="32" fillId="6" borderId="0" xfId="0" applyNumberFormat="1" applyFont="1" applyFill="1" applyAlignment="1">
      <alignment horizontal="center"/>
    </xf>
    <xf numFmtId="0" fontId="7" fillId="9" borderId="0" xfId="0" applyFont="1" applyFill="1"/>
    <xf numFmtId="14" fontId="33" fillId="6" borderId="0" xfId="0" applyNumberFormat="1" applyFont="1" applyFill="1" applyAlignment="1">
      <alignment horizontal="center"/>
    </xf>
    <xf numFmtId="2" fontId="32" fillId="2" borderId="0" xfId="0" applyNumberFormat="1" applyFont="1" applyFill="1" applyAlignment="1">
      <alignment horizontal="left" vertical="center"/>
    </xf>
    <xf numFmtId="2" fontId="32" fillId="2" borderId="0" xfId="0" applyNumberFormat="1" applyFont="1" applyFill="1" applyAlignment="1">
      <alignment horizontal="center"/>
    </xf>
    <xf numFmtId="2" fontId="28" fillId="6" borderId="0" xfId="0" applyNumberFormat="1" applyFont="1" applyFill="1" applyAlignment="1">
      <alignment horizontal="center"/>
    </xf>
    <xf numFmtId="0" fontId="7" fillId="0" borderId="17" xfId="0" applyFont="1" applyBorder="1" applyAlignment="1">
      <alignment horizontal="left" vertical="center"/>
    </xf>
    <xf numFmtId="0" fontId="0" fillId="0" borderId="31" xfId="0" applyBorder="1"/>
    <xf numFmtId="0" fontId="0" fillId="0" borderId="29" xfId="0" applyBorder="1"/>
    <xf numFmtId="0" fontId="10" fillId="2" borderId="30" xfId="0" applyFont="1" applyFill="1" applyBorder="1" applyAlignment="1">
      <alignment horizontal="left" vertical="center"/>
    </xf>
    <xf numFmtId="0" fontId="7" fillId="0" borderId="19" xfId="0" applyFont="1" applyBorder="1" applyAlignment="1">
      <alignment horizontal="left" vertical="center"/>
    </xf>
    <xf numFmtId="6" fontId="3" fillId="2" borderId="32" xfId="0" applyNumberFormat="1" applyFont="1" applyFill="1" applyBorder="1"/>
    <xf numFmtId="6" fontId="3" fillId="3" borderId="19" xfId="0" applyNumberFormat="1" applyFont="1" applyFill="1" applyBorder="1"/>
    <xf numFmtId="1" fontId="3" fillId="2" borderId="32" xfId="0" applyNumberFormat="1" applyFont="1" applyFill="1" applyBorder="1"/>
    <xf numFmtId="1" fontId="3" fillId="3" borderId="19" xfId="0" applyNumberFormat="1" applyFont="1" applyFill="1" applyBorder="1"/>
    <xf numFmtId="0" fontId="0" fillId="2" borderId="33" xfId="0" applyFill="1" applyBorder="1"/>
    <xf numFmtId="0" fontId="6" fillId="3" borderId="16" xfId="0" applyFont="1" applyFill="1" applyBorder="1" applyAlignment="1">
      <alignment horizontal="left" vertical="center"/>
    </xf>
    <xf numFmtId="1" fontId="6" fillId="0" borderId="0" xfId="1" applyNumberFormat="1" applyFont="1" applyBorder="1" applyAlignment="1">
      <alignment horizontal="center" vertical="center" wrapText="1"/>
    </xf>
    <xf numFmtId="14" fontId="35" fillId="6" borderId="0" xfId="0" applyNumberFormat="1" applyFont="1" applyFill="1" applyAlignment="1">
      <alignment horizontal="center"/>
    </xf>
    <xf numFmtId="0" fontId="6" fillId="3" borderId="0" xfId="0" applyFont="1" applyFill="1" applyAlignment="1">
      <alignment horizontal="center" vertical="center" wrapText="1"/>
    </xf>
    <xf numFmtId="2" fontId="37" fillId="6" borderId="0" xfId="0" applyNumberFormat="1" applyFont="1" applyFill="1" applyAlignment="1">
      <alignment horizontal="center"/>
    </xf>
    <xf numFmtId="2" fontId="38" fillId="6" borderId="0" xfId="0" applyNumberFormat="1" applyFont="1" applyFill="1" applyAlignment="1">
      <alignment horizontal="center"/>
    </xf>
    <xf numFmtId="2" fontId="39" fillId="6" borderId="0" xfId="0" applyNumberFormat="1" applyFont="1" applyFill="1" applyAlignment="1">
      <alignment horizontal="center"/>
    </xf>
    <xf numFmtId="2" fontId="38" fillId="2" borderId="0" xfId="0" applyNumberFormat="1" applyFont="1" applyFill="1" applyAlignment="1">
      <alignment horizontal="left" vertical="center"/>
    </xf>
    <xf numFmtId="2" fontId="38" fillId="2" borderId="0" xfId="0" applyNumberFormat="1" applyFont="1" applyFill="1" applyAlignment="1">
      <alignment horizontal="center"/>
    </xf>
    <xf numFmtId="14" fontId="40" fillId="6" borderId="0" xfId="0" applyNumberFormat="1" applyFont="1" applyFill="1" applyAlignment="1">
      <alignment horizontal="center"/>
    </xf>
    <xf numFmtId="2" fontId="36" fillId="6" borderId="0" xfId="0" applyNumberFormat="1" applyFont="1" applyFill="1" applyAlignment="1">
      <alignment horizontal="center"/>
    </xf>
    <xf numFmtId="2" fontId="36" fillId="2" borderId="0" xfId="0" applyNumberFormat="1" applyFont="1" applyFill="1" applyAlignment="1">
      <alignment horizontal="left" vertical="center"/>
    </xf>
    <xf numFmtId="2" fontId="36" fillId="2" borderId="0" xfId="0" applyNumberFormat="1" applyFont="1" applyFill="1" applyAlignment="1">
      <alignment horizontal="center"/>
    </xf>
    <xf numFmtId="2" fontId="35" fillId="6" borderId="0" xfId="0" applyNumberFormat="1" applyFont="1" applyFill="1" applyAlignment="1">
      <alignment horizontal="center"/>
    </xf>
    <xf numFmtId="2" fontId="40" fillId="6" borderId="0" xfId="0" applyNumberFormat="1" applyFont="1" applyFill="1" applyAlignment="1">
      <alignment horizontal="center"/>
    </xf>
    <xf numFmtId="1" fontId="32" fillId="6" borderId="0" xfId="0" applyNumberFormat="1" applyFont="1" applyFill="1" applyAlignment="1">
      <alignment horizontal="center"/>
    </xf>
    <xf numFmtId="1" fontId="37" fillId="6" borderId="0" xfId="0" applyNumberFormat="1" applyFont="1" applyFill="1" applyAlignment="1">
      <alignment horizontal="center"/>
    </xf>
    <xf numFmtId="14" fontId="41" fillId="6" borderId="0" xfId="0" applyNumberFormat="1" applyFont="1" applyFill="1" applyAlignment="1">
      <alignment horizontal="center"/>
    </xf>
    <xf numFmtId="1" fontId="37" fillId="2" borderId="0" xfId="0" applyNumberFormat="1" applyFont="1" applyFill="1" applyAlignment="1">
      <alignment horizontal="left" vertical="center"/>
    </xf>
    <xf numFmtId="1" fontId="37" fillId="2" borderId="0" xfId="0" applyNumberFormat="1" applyFont="1" applyFill="1" applyAlignment="1">
      <alignment horizontal="center"/>
    </xf>
    <xf numFmtId="14" fontId="42" fillId="6" borderId="0" xfId="0" applyNumberFormat="1" applyFont="1" applyFill="1" applyAlignment="1">
      <alignment horizontal="center"/>
    </xf>
    <xf numFmtId="1" fontId="34" fillId="6" borderId="0" xfId="0" applyNumberFormat="1" applyFont="1" applyFill="1" applyAlignment="1">
      <alignment horizontal="center"/>
    </xf>
    <xf numFmtId="1" fontId="34" fillId="2" borderId="0" xfId="0" applyNumberFormat="1" applyFont="1" applyFill="1" applyAlignment="1">
      <alignment horizontal="left" vertical="center"/>
    </xf>
    <xf numFmtId="1" fontId="34" fillId="2" borderId="0" xfId="0" applyNumberFormat="1" applyFont="1" applyFill="1" applyAlignment="1">
      <alignment horizontal="center"/>
    </xf>
    <xf numFmtId="1" fontId="36" fillId="6" borderId="0" xfId="0" applyNumberFormat="1" applyFont="1" applyFill="1" applyAlignment="1">
      <alignment horizontal="center"/>
    </xf>
    <xf numFmtId="1" fontId="34" fillId="2" borderId="0" xfId="0" applyNumberFormat="1" applyFont="1" applyFill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29" fillId="0" borderId="0" xfId="0" applyFont="1" applyAlignment="1">
      <alignment horizontal="right"/>
    </xf>
    <xf numFmtId="0" fontId="43" fillId="0" borderId="0" xfId="0" applyFont="1" applyAlignment="1">
      <alignment horizontal="center"/>
    </xf>
    <xf numFmtId="0" fontId="26" fillId="0" borderId="0" xfId="0" applyFont="1" applyAlignment="1">
      <alignment horizontal="right"/>
    </xf>
    <xf numFmtId="0" fontId="44" fillId="0" borderId="0" xfId="0" applyFont="1" applyAlignment="1">
      <alignment horizontal="center"/>
    </xf>
    <xf numFmtId="0" fontId="25" fillId="7" borderId="0" xfId="0" applyFont="1" applyFill="1" applyAlignment="1">
      <alignment horizontal="right" vertical="center"/>
    </xf>
    <xf numFmtId="0" fontId="30" fillId="7" borderId="18" xfId="0" applyFont="1" applyFill="1" applyBorder="1" applyAlignment="1">
      <alignment horizontal="right" vertical="center"/>
    </xf>
    <xf numFmtId="0" fontId="27" fillId="7" borderId="18" xfId="0" applyFont="1" applyFill="1" applyBorder="1" applyAlignment="1">
      <alignment horizontal="right" vertical="center"/>
    </xf>
    <xf numFmtId="0" fontId="30" fillId="8" borderId="28" xfId="0" applyFont="1" applyFill="1" applyBorder="1" applyAlignment="1">
      <alignment horizontal="right" vertical="center"/>
    </xf>
    <xf numFmtId="0" fontId="30" fillId="8" borderId="28" xfId="0" applyFont="1" applyFill="1" applyBorder="1" applyAlignment="1">
      <alignment horizontal="right" vertical="center" wrapText="1"/>
    </xf>
    <xf numFmtId="0" fontId="30" fillId="8" borderId="29" xfId="0" applyFont="1" applyFill="1" applyBorder="1" applyAlignment="1">
      <alignment horizontal="right" vertical="center" wrapText="1"/>
    </xf>
    <xf numFmtId="1" fontId="30" fillId="8" borderId="28" xfId="1" applyNumberFormat="1" applyFont="1" applyFill="1" applyBorder="1" applyAlignment="1">
      <alignment horizontal="right" vertical="center" wrapText="1"/>
    </xf>
    <xf numFmtId="0" fontId="30" fillId="8" borderId="28" xfId="0" applyFont="1" applyFill="1" applyBorder="1" applyAlignment="1">
      <alignment horizontal="right"/>
    </xf>
    <xf numFmtId="0" fontId="27" fillId="7" borderId="34" xfId="0" applyFont="1" applyFill="1" applyBorder="1" applyAlignment="1">
      <alignment horizontal="right" vertical="center"/>
    </xf>
    <xf numFmtId="0" fontId="7" fillId="0" borderId="36" xfId="0" applyFont="1" applyBorder="1" applyAlignment="1">
      <alignment horizontal="left" vertical="center"/>
    </xf>
    <xf numFmtId="6" fontId="3" fillId="0" borderId="0" xfId="0" applyNumberFormat="1" applyFont="1" applyAlignment="1">
      <alignment horizontal="right" vertical="center"/>
    </xf>
    <xf numFmtId="0" fontId="7" fillId="0" borderId="35" xfId="0" applyFont="1" applyBorder="1" applyAlignment="1">
      <alignment horizontal="left" vertical="center"/>
    </xf>
    <xf numFmtId="1" fontId="3" fillId="4" borderId="37" xfId="0" applyNumberFormat="1" applyFont="1" applyFill="1" applyBorder="1" applyAlignment="1">
      <alignment horizontal="right" vertical="center"/>
    </xf>
    <xf numFmtId="0" fontId="7" fillId="0" borderId="39" xfId="0" applyFont="1" applyBorder="1" applyAlignment="1">
      <alignment horizontal="left" vertical="center"/>
    </xf>
    <xf numFmtId="6" fontId="3" fillId="3" borderId="40" xfId="0" applyNumberFormat="1" applyFont="1" applyFill="1" applyBorder="1" applyAlignment="1">
      <alignment horizontal="right" vertical="center"/>
    </xf>
    <xf numFmtId="1" fontId="3" fillId="0" borderId="41" xfId="0" applyNumberFormat="1" applyFont="1" applyBorder="1" applyAlignment="1">
      <alignment horizontal="right" vertical="center"/>
    </xf>
    <xf numFmtId="0" fontId="0" fillId="0" borderId="34" xfId="0" applyBorder="1"/>
    <xf numFmtId="0" fontId="0" fillId="0" borderId="38" xfId="0" applyBorder="1"/>
    <xf numFmtId="1" fontId="3" fillId="0" borderId="42" xfId="0" applyNumberFormat="1" applyFont="1" applyBorder="1" applyAlignment="1">
      <alignment horizontal="right" vertical="center"/>
    </xf>
    <xf numFmtId="0" fontId="0" fillId="0" borderId="43" xfId="0" applyBorder="1"/>
    <xf numFmtId="0" fontId="0" fillId="0" borderId="44" xfId="0" applyBorder="1"/>
    <xf numFmtId="0" fontId="0" fillId="0" borderId="41" xfId="0" applyBorder="1"/>
    <xf numFmtId="165" fontId="7" fillId="0" borderId="0" xfId="0" applyNumberFormat="1" applyFont="1" applyAlignment="1">
      <alignment horizontal="center"/>
    </xf>
    <xf numFmtId="165" fontId="0" fillId="0" borderId="0" xfId="0" applyNumberFormat="1"/>
    <xf numFmtId="165" fontId="7" fillId="0" borderId="49" xfId="0" applyNumberFormat="1" applyFont="1" applyBorder="1" applyAlignment="1">
      <alignment horizontal="center"/>
    </xf>
    <xf numFmtId="2" fontId="7" fillId="0" borderId="50" xfId="0" applyNumberFormat="1" applyFont="1" applyBorder="1" applyAlignment="1">
      <alignment horizontal="center"/>
    </xf>
    <xf numFmtId="165" fontId="7" fillId="5" borderId="47" xfId="0" applyNumberFormat="1" applyFont="1" applyFill="1" applyBorder="1" applyAlignment="1">
      <alignment horizontal="center"/>
    </xf>
    <xf numFmtId="2" fontId="10" fillId="5" borderId="48" xfId="0" applyNumberFormat="1" applyFont="1" applyFill="1" applyBorder="1" applyAlignment="1">
      <alignment horizontal="left"/>
    </xf>
    <xf numFmtId="2" fontId="7" fillId="5" borderId="1" xfId="0" applyNumberFormat="1" applyFont="1" applyFill="1" applyBorder="1" applyAlignment="1">
      <alignment horizontal="left"/>
    </xf>
    <xf numFmtId="165" fontId="7" fillId="10" borderId="45" xfId="0" applyNumberFormat="1" applyFont="1" applyFill="1" applyBorder="1" applyAlignment="1">
      <alignment horizontal="center"/>
    </xf>
    <xf numFmtId="2" fontId="10" fillId="10" borderId="46" xfId="0" applyNumberFormat="1" applyFont="1" applyFill="1" applyBorder="1" applyAlignment="1">
      <alignment horizontal="left"/>
    </xf>
    <xf numFmtId="2" fontId="7" fillId="10" borderId="1" xfId="0" applyNumberFormat="1" applyFont="1" applyFill="1" applyBorder="1" applyAlignment="1">
      <alignment horizontal="left"/>
    </xf>
    <xf numFmtId="165" fontId="7" fillId="11" borderId="45" xfId="0" applyNumberFormat="1" applyFont="1" applyFill="1" applyBorder="1" applyAlignment="1">
      <alignment horizontal="center"/>
    </xf>
    <xf numFmtId="2" fontId="10" fillId="11" borderId="46" xfId="0" applyNumberFormat="1" applyFont="1" applyFill="1" applyBorder="1" applyAlignment="1">
      <alignment horizontal="left"/>
    </xf>
    <xf numFmtId="2" fontId="7" fillId="11" borderId="1" xfId="0" applyNumberFormat="1" applyFont="1" applyFill="1" applyBorder="1" applyAlignment="1">
      <alignment horizontal="left"/>
    </xf>
    <xf numFmtId="165" fontId="7" fillId="12" borderId="45" xfId="0" applyNumberFormat="1" applyFont="1" applyFill="1" applyBorder="1" applyAlignment="1">
      <alignment horizontal="center"/>
    </xf>
    <xf numFmtId="2" fontId="10" fillId="12" borderId="46" xfId="0" applyNumberFormat="1" applyFont="1" applyFill="1" applyBorder="1" applyAlignment="1">
      <alignment horizontal="left"/>
    </xf>
    <xf numFmtId="2" fontId="7" fillId="12" borderId="1" xfId="0" applyNumberFormat="1" applyFont="1" applyFill="1" applyBorder="1" applyAlignment="1">
      <alignment horizontal="left"/>
    </xf>
    <xf numFmtId="165" fontId="10" fillId="5" borderId="1" xfId="0" applyNumberFormat="1" applyFont="1" applyFill="1" applyBorder="1" applyAlignment="1">
      <alignment horizontal="center"/>
    </xf>
    <xf numFmtId="165" fontId="10" fillId="10" borderId="1" xfId="0" applyNumberFormat="1" applyFont="1" applyFill="1" applyBorder="1" applyAlignment="1">
      <alignment horizontal="center"/>
    </xf>
    <xf numFmtId="165" fontId="10" fillId="11" borderId="1" xfId="0" applyNumberFormat="1" applyFont="1" applyFill="1" applyBorder="1" applyAlignment="1">
      <alignment horizontal="center"/>
    </xf>
    <xf numFmtId="165" fontId="10" fillId="12" borderId="1" xfId="0" applyNumberFormat="1" applyFont="1" applyFill="1" applyBorder="1" applyAlignment="1">
      <alignment horizontal="center"/>
    </xf>
    <xf numFmtId="14" fontId="0" fillId="0" borderId="0" xfId="0" applyNumberFormat="1"/>
    <xf numFmtId="14" fontId="45" fillId="0" borderId="0" xfId="0" applyNumberFormat="1" applyFont="1"/>
    <xf numFmtId="1" fontId="46" fillId="6" borderId="0" xfId="0" applyNumberFormat="1" applyFont="1" applyFill="1" applyAlignment="1">
      <alignment horizontal="center"/>
    </xf>
    <xf numFmtId="17" fontId="46" fillId="2" borderId="0" xfId="0" applyNumberFormat="1" applyFont="1" applyFill="1" applyAlignment="1">
      <alignment horizontal="center" vertical="center"/>
    </xf>
    <xf numFmtId="165" fontId="10" fillId="12" borderId="0" xfId="0" applyNumberFormat="1" applyFont="1" applyFill="1" applyAlignment="1">
      <alignment horizontal="center"/>
    </xf>
    <xf numFmtId="2" fontId="7" fillId="12" borderId="0" xfId="0" applyNumberFormat="1" applyFont="1" applyFill="1" applyAlignment="1">
      <alignment horizontal="left"/>
    </xf>
    <xf numFmtId="0" fontId="6" fillId="3" borderId="19" xfId="0" applyFont="1" applyFill="1" applyBorder="1" applyAlignment="1">
      <alignment horizontal="left" vertical="center"/>
    </xf>
    <xf numFmtId="165" fontId="10" fillId="12" borderId="8" xfId="0" applyNumberFormat="1" applyFont="1" applyFill="1" applyBorder="1" applyAlignment="1">
      <alignment horizontal="center"/>
    </xf>
    <xf numFmtId="2" fontId="7" fillId="12" borderId="8" xfId="0" applyNumberFormat="1" applyFont="1" applyFill="1" applyBorder="1" applyAlignment="1">
      <alignment horizontal="left"/>
    </xf>
    <xf numFmtId="0" fontId="10" fillId="2" borderId="30" xfId="0" applyFont="1" applyFill="1" applyBorder="1" applyAlignment="1">
      <alignment horizontal="left"/>
    </xf>
    <xf numFmtId="165" fontId="10" fillId="12" borderId="7" xfId="0" applyNumberFormat="1" applyFont="1" applyFill="1" applyBorder="1" applyAlignment="1">
      <alignment horizontal="center"/>
    </xf>
    <xf numFmtId="2" fontId="7" fillId="12" borderId="7" xfId="0" applyNumberFormat="1" applyFont="1" applyFill="1" applyBorder="1" applyAlignment="1">
      <alignment horizontal="left"/>
    </xf>
    <xf numFmtId="0" fontId="47" fillId="0" borderId="0" xfId="0" applyFont="1"/>
    <xf numFmtId="0" fontId="47" fillId="4" borderId="0" xfId="0" applyFont="1" applyFill="1"/>
    <xf numFmtId="0" fontId="48" fillId="0" borderId="0" xfId="0" applyFont="1" applyAlignment="1">
      <alignment horizontal="center" vertical="center"/>
    </xf>
    <xf numFmtId="14" fontId="48" fillId="0" borderId="0" xfId="0" applyNumberFormat="1" applyFont="1" applyAlignment="1">
      <alignment horizontal="center" vertical="center"/>
    </xf>
    <xf numFmtId="14" fontId="49" fillId="2" borderId="0" xfId="0" applyNumberFormat="1" applyFont="1" applyFill="1" applyAlignment="1">
      <alignment horizontal="center" vertical="center"/>
    </xf>
    <xf numFmtId="1" fontId="50" fillId="6" borderId="0" xfId="0" applyNumberFormat="1" applyFont="1" applyFill="1" applyAlignment="1">
      <alignment horizontal="center"/>
    </xf>
    <xf numFmtId="0" fontId="51" fillId="0" borderId="0" xfId="0" applyFont="1" applyAlignment="1">
      <alignment horizontal="center"/>
    </xf>
    <xf numFmtId="165" fontId="51" fillId="0" borderId="0" xfId="0" applyNumberFormat="1" applyFont="1" applyAlignment="1">
      <alignment horizontal="center"/>
    </xf>
    <xf numFmtId="1" fontId="31" fillId="6" borderId="0" xfId="0" applyNumberFormat="1" applyFont="1" applyFill="1" applyAlignment="1">
      <alignment horizontal="center"/>
    </xf>
    <xf numFmtId="1" fontId="31" fillId="13" borderId="0" xfId="0" applyNumberFormat="1" applyFont="1" applyFill="1" applyAlignment="1">
      <alignment horizontal="center"/>
    </xf>
    <xf numFmtId="14" fontId="52" fillId="6" borderId="0" xfId="0" applyNumberFormat="1" applyFont="1" applyFill="1" applyAlignment="1">
      <alignment horizontal="center"/>
    </xf>
    <xf numFmtId="14" fontId="53" fillId="13" borderId="0" xfId="0" applyNumberFormat="1" applyFont="1" applyFill="1" applyAlignment="1">
      <alignment horizontal="center"/>
    </xf>
    <xf numFmtId="1" fontId="31" fillId="2" borderId="0" xfId="0" applyNumberFormat="1" applyFont="1" applyFill="1" applyAlignment="1">
      <alignment horizontal="left" vertical="center"/>
    </xf>
    <xf numFmtId="1" fontId="31" fillId="2" borderId="0" xfId="0" applyNumberFormat="1" applyFont="1" applyFill="1" applyAlignment="1">
      <alignment horizontal="center"/>
    </xf>
    <xf numFmtId="1" fontId="32" fillId="13" borderId="0" xfId="0" applyNumberFormat="1" applyFont="1" applyFill="1" applyAlignment="1">
      <alignment horizontal="center"/>
    </xf>
    <xf numFmtId="14" fontId="54" fillId="13" borderId="0" xfId="0" applyNumberFormat="1" applyFont="1" applyFill="1" applyAlignment="1">
      <alignment horizontal="center"/>
    </xf>
    <xf numFmtId="14" fontId="54" fillId="6" borderId="0" xfId="0" applyNumberFormat="1" applyFont="1" applyFill="1" applyAlignment="1">
      <alignment horizontal="center"/>
    </xf>
    <xf numFmtId="17" fontId="15" fillId="0" borderId="5" xfId="0" applyNumberFormat="1" applyFont="1" applyBorder="1"/>
    <xf numFmtId="17" fontId="15" fillId="0" borderId="6" xfId="0" applyNumberFormat="1" applyFont="1" applyBorder="1"/>
    <xf numFmtId="1" fontId="31" fillId="9" borderId="0" xfId="0" applyNumberFormat="1" applyFont="1" applyFill="1" applyAlignment="1">
      <alignment horizontal="center"/>
    </xf>
    <xf numFmtId="1" fontId="32" fillId="9" borderId="0" xfId="0" applyNumberFormat="1" applyFont="1" applyFill="1" applyAlignment="1">
      <alignment horizontal="center"/>
    </xf>
    <xf numFmtId="14" fontId="54" fillId="9" borderId="0" xfId="0" applyNumberFormat="1" applyFont="1" applyFill="1" applyAlignment="1">
      <alignment horizontal="center"/>
    </xf>
  </cellXfs>
  <cellStyles count="2">
    <cellStyle name="Moneda" xfId="1" builtinId="4"/>
    <cellStyle name="Normal" xfId="0" builtinId="0"/>
  </cellStyles>
  <dxfs count="0"/>
  <tableStyles count="0" defaultTableStyle="TableStyleMedium2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jpeg"/><Relationship Id="rId39" Type="http://schemas.openxmlformats.org/officeDocument/2006/relationships/image" Target="../media/image37.png"/><Relationship Id="rId21" Type="http://schemas.openxmlformats.org/officeDocument/2006/relationships/image" Target="../media/image21.png"/><Relationship Id="rId34" Type="http://schemas.openxmlformats.org/officeDocument/2006/relationships/image" Target="../media/image34.jpg"/><Relationship Id="rId42" Type="http://schemas.microsoft.com/office/2007/relationships/hdphoto" Target="../media/hdphoto4.wdp"/><Relationship Id="rId47" Type="http://schemas.openxmlformats.org/officeDocument/2006/relationships/image" Target="../media/image41.jpg"/><Relationship Id="rId50" Type="http://schemas.openxmlformats.org/officeDocument/2006/relationships/image" Target="../media/image44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jpg"/><Relationship Id="rId29" Type="http://schemas.openxmlformats.org/officeDocument/2006/relationships/image" Target="../media/image29.jp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jpg"/><Relationship Id="rId37" Type="http://schemas.openxmlformats.org/officeDocument/2006/relationships/image" Target="../media/image36.png"/><Relationship Id="rId40" Type="http://schemas.microsoft.com/office/2007/relationships/hdphoto" Target="../media/hdphoto3.wdp"/><Relationship Id="rId45" Type="http://schemas.openxmlformats.org/officeDocument/2006/relationships/image" Target="../media/image40.png"/><Relationship Id="rId53" Type="http://schemas.microsoft.com/office/2007/relationships/hdphoto" Target="../media/hdphoto8.wdp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g"/><Relationship Id="rId44" Type="http://schemas.microsoft.com/office/2007/relationships/hdphoto" Target="../media/hdphoto5.wdp"/><Relationship Id="rId52" Type="http://schemas.openxmlformats.org/officeDocument/2006/relationships/image" Target="../media/image4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png"/><Relationship Id="rId43" Type="http://schemas.openxmlformats.org/officeDocument/2006/relationships/image" Target="../media/image39.png"/><Relationship Id="rId48" Type="http://schemas.openxmlformats.org/officeDocument/2006/relationships/image" Target="../media/image42.jpg"/><Relationship Id="rId8" Type="http://schemas.openxmlformats.org/officeDocument/2006/relationships/image" Target="../media/image8.png"/><Relationship Id="rId51" Type="http://schemas.microsoft.com/office/2007/relationships/hdphoto" Target="../media/hdphoto7.wdp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jpg"/><Relationship Id="rId25" Type="http://schemas.openxmlformats.org/officeDocument/2006/relationships/image" Target="../media/image25.png"/><Relationship Id="rId33" Type="http://schemas.openxmlformats.org/officeDocument/2006/relationships/image" Target="../media/image33.jpg"/><Relationship Id="rId38" Type="http://schemas.microsoft.com/office/2007/relationships/hdphoto" Target="../media/hdphoto2.wdp"/><Relationship Id="rId46" Type="http://schemas.microsoft.com/office/2007/relationships/hdphoto" Target="../media/hdphoto6.wdp"/><Relationship Id="rId20" Type="http://schemas.openxmlformats.org/officeDocument/2006/relationships/image" Target="../media/image20.png"/><Relationship Id="rId41" Type="http://schemas.openxmlformats.org/officeDocument/2006/relationships/image" Target="../media/image3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jpg"/><Relationship Id="rId23" Type="http://schemas.openxmlformats.org/officeDocument/2006/relationships/image" Target="../media/image23.png"/><Relationship Id="rId28" Type="http://schemas.openxmlformats.org/officeDocument/2006/relationships/image" Target="../media/image28.jpg"/><Relationship Id="rId36" Type="http://schemas.microsoft.com/office/2007/relationships/hdphoto" Target="../media/hdphoto1.wdp"/><Relationship Id="rId49" Type="http://schemas.openxmlformats.org/officeDocument/2006/relationships/image" Target="../media/image43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jpg"/><Relationship Id="rId2" Type="http://schemas.openxmlformats.org/officeDocument/2006/relationships/image" Target="../media/image2.png"/><Relationship Id="rId16" Type="http://schemas.openxmlformats.org/officeDocument/2006/relationships/image" Target="../media/image16.jp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jpeg"/><Relationship Id="rId39" Type="http://schemas.openxmlformats.org/officeDocument/2006/relationships/image" Target="../media/image37.png"/><Relationship Id="rId21" Type="http://schemas.openxmlformats.org/officeDocument/2006/relationships/image" Target="../media/image21.png"/><Relationship Id="rId34" Type="http://schemas.openxmlformats.org/officeDocument/2006/relationships/image" Target="../media/image34.jpg"/><Relationship Id="rId42" Type="http://schemas.microsoft.com/office/2007/relationships/hdphoto" Target="../media/hdphoto4.wdp"/><Relationship Id="rId47" Type="http://schemas.openxmlformats.org/officeDocument/2006/relationships/image" Target="../media/image41.jpg"/><Relationship Id="rId50" Type="http://schemas.openxmlformats.org/officeDocument/2006/relationships/image" Target="../media/image44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jpg"/><Relationship Id="rId29" Type="http://schemas.openxmlformats.org/officeDocument/2006/relationships/image" Target="../media/image29.jp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jpg"/><Relationship Id="rId37" Type="http://schemas.openxmlformats.org/officeDocument/2006/relationships/image" Target="../media/image36.png"/><Relationship Id="rId40" Type="http://schemas.microsoft.com/office/2007/relationships/hdphoto" Target="../media/hdphoto3.wdp"/><Relationship Id="rId45" Type="http://schemas.openxmlformats.org/officeDocument/2006/relationships/image" Target="../media/image40.png"/><Relationship Id="rId53" Type="http://schemas.microsoft.com/office/2007/relationships/hdphoto" Target="../media/hdphoto8.wdp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g"/><Relationship Id="rId44" Type="http://schemas.microsoft.com/office/2007/relationships/hdphoto" Target="../media/hdphoto5.wdp"/><Relationship Id="rId52" Type="http://schemas.openxmlformats.org/officeDocument/2006/relationships/image" Target="../media/image4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png"/><Relationship Id="rId43" Type="http://schemas.openxmlformats.org/officeDocument/2006/relationships/image" Target="../media/image39.png"/><Relationship Id="rId48" Type="http://schemas.openxmlformats.org/officeDocument/2006/relationships/image" Target="../media/image42.jpg"/><Relationship Id="rId8" Type="http://schemas.openxmlformats.org/officeDocument/2006/relationships/image" Target="../media/image8.png"/><Relationship Id="rId51" Type="http://schemas.microsoft.com/office/2007/relationships/hdphoto" Target="../media/hdphoto7.wdp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jpg"/><Relationship Id="rId25" Type="http://schemas.openxmlformats.org/officeDocument/2006/relationships/image" Target="../media/image25.png"/><Relationship Id="rId33" Type="http://schemas.openxmlformats.org/officeDocument/2006/relationships/image" Target="../media/image33.jpg"/><Relationship Id="rId38" Type="http://schemas.microsoft.com/office/2007/relationships/hdphoto" Target="../media/hdphoto2.wdp"/><Relationship Id="rId46" Type="http://schemas.microsoft.com/office/2007/relationships/hdphoto" Target="../media/hdphoto6.wdp"/><Relationship Id="rId20" Type="http://schemas.openxmlformats.org/officeDocument/2006/relationships/image" Target="../media/image20.png"/><Relationship Id="rId41" Type="http://schemas.openxmlformats.org/officeDocument/2006/relationships/image" Target="../media/image3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jpg"/><Relationship Id="rId23" Type="http://schemas.openxmlformats.org/officeDocument/2006/relationships/image" Target="../media/image23.png"/><Relationship Id="rId28" Type="http://schemas.openxmlformats.org/officeDocument/2006/relationships/image" Target="../media/image28.jpg"/><Relationship Id="rId36" Type="http://schemas.microsoft.com/office/2007/relationships/hdphoto" Target="../media/hdphoto1.wdp"/><Relationship Id="rId49" Type="http://schemas.openxmlformats.org/officeDocument/2006/relationships/image" Target="../media/image43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46.jp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jpg"/><Relationship Id="rId2" Type="http://schemas.openxmlformats.org/officeDocument/2006/relationships/image" Target="../media/image2.png"/><Relationship Id="rId16" Type="http://schemas.openxmlformats.org/officeDocument/2006/relationships/image" Target="../media/image16.jpg"/><Relationship Id="rId20" Type="http://schemas.openxmlformats.org/officeDocument/2006/relationships/image" Target="../media/image48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10" Type="http://schemas.openxmlformats.org/officeDocument/2006/relationships/image" Target="../media/image10.png"/><Relationship Id="rId19" Type="http://schemas.openxmlformats.org/officeDocument/2006/relationships/image" Target="../media/image47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46.jp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jpg"/><Relationship Id="rId2" Type="http://schemas.openxmlformats.org/officeDocument/2006/relationships/image" Target="../media/image2.png"/><Relationship Id="rId16" Type="http://schemas.openxmlformats.org/officeDocument/2006/relationships/image" Target="../media/image16.jpg"/><Relationship Id="rId20" Type="http://schemas.openxmlformats.org/officeDocument/2006/relationships/image" Target="../media/image48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10" Type="http://schemas.openxmlformats.org/officeDocument/2006/relationships/image" Target="../media/image10.png"/><Relationship Id="rId19" Type="http://schemas.openxmlformats.org/officeDocument/2006/relationships/image" Target="../media/image47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jpeg"/><Relationship Id="rId18" Type="http://schemas.openxmlformats.org/officeDocument/2006/relationships/image" Target="../media/image47.jpeg"/><Relationship Id="rId3" Type="http://schemas.openxmlformats.org/officeDocument/2006/relationships/image" Target="../media/image3.png"/><Relationship Id="rId21" Type="http://schemas.openxmlformats.org/officeDocument/2006/relationships/image" Target="../media/image50.jpeg"/><Relationship Id="rId7" Type="http://schemas.openxmlformats.org/officeDocument/2006/relationships/image" Target="../media/image7.png"/><Relationship Id="rId12" Type="http://schemas.openxmlformats.org/officeDocument/2006/relationships/image" Target="../media/image13.png"/><Relationship Id="rId17" Type="http://schemas.openxmlformats.org/officeDocument/2006/relationships/image" Target="../media/image46.jpg"/><Relationship Id="rId2" Type="http://schemas.openxmlformats.org/officeDocument/2006/relationships/image" Target="../media/image2.png"/><Relationship Id="rId16" Type="http://schemas.openxmlformats.org/officeDocument/2006/relationships/image" Target="../media/image17.jpg"/><Relationship Id="rId20" Type="http://schemas.openxmlformats.org/officeDocument/2006/relationships/image" Target="../media/image4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2.png"/><Relationship Id="rId5" Type="http://schemas.openxmlformats.org/officeDocument/2006/relationships/image" Target="../media/image5.png"/><Relationship Id="rId15" Type="http://schemas.openxmlformats.org/officeDocument/2006/relationships/image" Target="../media/image16.jpg"/><Relationship Id="rId10" Type="http://schemas.openxmlformats.org/officeDocument/2006/relationships/image" Target="../media/image11.png"/><Relationship Id="rId19" Type="http://schemas.openxmlformats.org/officeDocument/2006/relationships/image" Target="../media/image48.jpeg"/><Relationship Id="rId4" Type="http://schemas.openxmlformats.org/officeDocument/2006/relationships/image" Target="../media/image4.png"/><Relationship Id="rId9" Type="http://schemas.openxmlformats.org/officeDocument/2006/relationships/image" Target="../media/image10.png"/><Relationship Id="rId14" Type="http://schemas.openxmlformats.org/officeDocument/2006/relationships/image" Target="../media/image15.jp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jpeg"/><Relationship Id="rId18" Type="http://schemas.openxmlformats.org/officeDocument/2006/relationships/image" Target="../media/image47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3.png"/><Relationship Id="rId17" Type="http://schemas.openxmlformats.org/officeDocument/2006/relationships/image" Target="../media/image46.jpg"/><Relationship Id="rId2" Type="http://schemas.openxmlformats.org/officeDocument/2006/relationships/image" Target="../media/image2.png"/><Relationship Id="rId16" Type="http://schemas.openxmlformats.org/officeDocument/2006/relationships/image" Target="../media/image17.jpg"/><Relationship Id="rId20" Type="http://schemas.openxmlformats.org/officeDocument/2006/relationships/image" Target="../media/image4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2.png"/><Relationship Id="rId5" Type="http://schemas.openxmlformats.org/officeDocument/2006/relationships/image" Target="../media/image5.png"/><Relationship Id="rId15" Type="http://schemas.openxmlformats.org/officeDocument/2006/relationships/image" Target="../media/image16.jpg"/><Relationship Id="rId10" Type="http://schemas.openxmlformats.org/officeDocument/2006/relationships/image" Target="../media/image11.png"/><Relationship Id="rId19" Type="http://schemas.openxmlformats.org/officeDocument/2006/relationships/image" Target="../media/image48.jpeg"/><Relationship Id="rId4" Type="http://schemas.openxmlformats.org/officeDocument/2006/relationships/image" Target="../media/image4.png"/><Relationship Id="rId9" Type="http://schemas.openxmlformats.org/officeDocument/2006/relationships/image" Target="../media/image10.png"/><Relationship Id="rId14" Type="http://schemas.openxmlformats.org/officeDocument/2006/relationships/image" Target="../media/image1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80010</xdr:colOff>
      <xdr:row>24</xdr:row>
      <xdr:rowOff>0</xdr:rowOff>
    </xdr:from>
    <xdr:to>
      <xdr:col>5</xdr:col>
      <xdr:colOff>1154810</xdr:colOff>
      <xdr:row>28</xdr:row>
      <xdr:rowOff>167640</xdr:rowOff>
    </xdr:to>
    <xdr:pic>
      <xdr:nvPicPr>
        <xdr:cNvPr id="2" name="Imagen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85535" y="6972300"/>
          <a:ext cx="1074800" cy="138684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133351</xdr:colOff>
      <xdr:row>5</xdr:row>
      <xdr:rowOff>247650</xdr:rowOff>
    </xdr:from>
    <xdr:to>
      <xdr:col>5</xdr:col>
      <xdr:colOff>1160563</xdr:colOff>
      <xdr:row>10</xdr:row>
      <xdr:rowOff>95250</xdr:rowOff>
    </xdr:to>
    <xdr:pic>
      <xdr:nvPicPr>
        <xdr:cNvPr id="3" name="Imagen 6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38876" y="1428750"/>
          <a:ext cx="1027212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43</xdr:row>
      <xdr:rowOff>201930</xdr:rowOff>
    </xdr:from>
    <xdr:to>
      <xdr:col>5</xdr:col>
      <xdr:colOff>1190625</xdr:colOff>
      <xdr:row>47</xdr:row>
      <xdr:rowOff>47625</xdr:rowOff>
    </xdr:to>
    <xdr:pic>
      <xdr:nvPicPr>
        <xdr:cNvPr id="4" name="Imagen 7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81725" y="12965430"/>
          <a:ext cx="1114425" cy="1064895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104</xdr:row>
      <xdr:rowOff>303021</xdr:rowOff>
    </xdr:from>
    <xdr:to>
      <xdr:col>5</xdr:col>
      <xdr:colOff>866775</xdr:colOff>
      <xdr:row>107</xdr:row>
      <xdr:rowOff>14549</xdr:rowOff>
    </xdr:to>
    <xdr:pic>
      <xdr:nvPicPr>
        <xdr:cNvPr id="5" name="Imagen 8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57925" y="31430721"/>
          <a:ext cx="714375" cy="625928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5</xdr:col>
      <xdr:colOff>97155</xdr:colOff>
      <xdr:row>15</xdr:row>
      <xdr:rowOff>152400</xdr:rowOff>
    </xdr:from>
    <xdr:to>
      <xdr:col>5</xdr:col>
      <xdr:colOff>1162050</xdr:colOff>
      <xdr:row>18</xdr:row>
      <xdr:rowOff>259080</xdr:rowOff>
    </xdr:to>
    <xdr:pic>
      <xdr:nvPicPr>
        <xdr:cNvPr id="6" name="Imagen 9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02680" y="4381500"/>
          <a:ext cx="1064895" cy="1021080"/>
        </a:xfrm>
        <a:prstGeom prst="rect">
          <a:avLst/>
        </a:prstGeom>
      </xdr:spPr>
    </xdr:pic>
    <xdr:clientData/>
  </xdr:twoCellAnchor>
  <xdr:twoCellAnchor editAs="oneCell">
    <xdr:from>
      <xdr:col>5</xdr:col>
      <xdr:colOff>114299</xdr:colOff>
      <xdr:row>55</xdr:row>
      <xdr:rowOff>123824</xdr:rowOff>
    </xdr:from>
    <xdr:to>
      <xdr:col>5</xdr:col>
      <xdr:colOff>1118989</xdr:colOff>
      <xdr:row>58</xdr:row>
      <xdr:rowOff>219075</xdr:rowOff>
    </xdr:to>
    <xdr:pic>
      <xdr:nvPicPr>
        <xdr:cNvPr id="7" name="Imagen 1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19824" y="16544924"/>
          <a:ext cx="1004690" cy="1009651"/>
        </a:xfrm>
        <a:prstGeom prst="rect">
          <a:avLst/>
        </a:prstGeom>
      </xdr:spPr>
    </xdr:pic>
    <xdr:clientData/>
  </xdr:twoCellAnchor>
  <xdr:twoCellAnchor editAs="oneCell">
    <xdr:from>
      <xdr:col>5</xdr:col>
      <xdr:colOff>58927</xdr:colOff>
      <xdr:row>60</xdr:row>
      <xdr:rowOff>276226</xdr:rowOff>
    </xdr:from>
    <xdr:to>
      <xdr:col>5</xdr:col>
      <xdr:colOff>1224328</xdr:colOff>
      <xdr:row>64</xdr:row>
      <xdr:rowOff>213360</xdr:rowOff>
    </xdr:to>
    <xdr:pic>
      <xdr:nvPicPr>
        <xdr:cNvPr id="8" name="Imagen 18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64452" y="18221326"/>
          <a:ext cx="1165401" cy="1156334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77</xdr:row>
      <xdr:rowOff>95250</xdr:rowOff>
    </xdr:from>
    <xdr:to>
      <xdr:col>5</xdr:col>
      <xdr:colOff>971550</xdr:colOff>
      <xdr:row>79</xdr:row>
      <xdr:rowOff>213360</xdr:rowOff>
    </xdr:to>
    <xdr:pic>
      <xdr:nvPicPr>
        <xdr:cNvPr id="9" name="Imagen 19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62700" y="23107650"/>
          <a:ext cx="714375" cy="72771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66</xdr:row>
      <xdr:rowOff>161925</xdr:rowOff>
    </xdr:from>
    <xdr:to>
      <xdr:col>5</xdr:col>
      <xdr:colOff>1152525</xdr:colOff>
      <xdr:row>69</xdr:row>
      <xdr:rowOff>34289</xdr:rowOff>
    </xdr:to>
    <xdr:pic>
      <xdr:nvPicPr>
        <xdr:cNvPr id="10" name="Imagen 22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72200" y="19935825"/>
          <a:ext cx="1085850" cy="7867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304800</xdr:colOff>
      <xdr:row>111</xdr:row>
      <xdr:rowOff>11430</xdr:rowOff>
    </xdr:to>
    <xdr:sp macro="" textlink="">
      <xdr:nvSpPr>
        <xdr:cNvPr id="1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9469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304800</xdr:colOff>
      <xdr:row>111</xdr:row>
      <xdr:rowOff>11430</xdr:rowOff>
    </xdr:to>
    <xdr:sp macro="" textlink="">
      <xdr:nvSpPr>
        <xdr:cNvPr id="1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9469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304800</xdr:colOff>
      <xdr:row>111</xdr:row>
      <xdr:rowOff>11430</xdr:rowOff>
    </xdr:to>
    <xdr:sp macro="" textlink="">
      <xdr:nvSpPr>
        <xdr:cNvPr id="1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9469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109</xdr:row>
      <xdr:rowOff>0</xdr:rowOff>
    </xdr:from>
    <xdr:to>
      <xdr:col>5</xdr:col>
      <xdr:colOff>304800</xdr:colOff>
      <xdr:row>110</xdr:row>
      <xdr:rowOff>19050</xdr:rowOff>
    </xdr:to>
    <xdr:sp macro="" textlink="">
      <xdr:nvSpPr>
        <xdr:cNvPr id="1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14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109</xdr:row>
      <xdr:rowOff>0</xdr:rowOff>
    </xdr:from>
    <xdr:to>
      <xdr:col>5</xdr:col>
      <xdr:colOff>304800</xdr:colOff>
      <xdr:row>110</xdr:row>
      <xdr:rowOff>19050</xdr:rowOff>
    </xdr:to>
    <xdr:sp macro="" textlink="">
      <xdr:nvSpPr>
        <xdr:cNvPr id="15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14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109</xdr:row>
      <xdr:rowOff>0</xdr:rowOff>
    </xdr:from>
    <xdr:to>
      <xdr:col>16</xdr:col>
      <xdr:colOff>190500</xdr:colOff>
      <xdr:row>110</xdr:row>
      <xdr:rowOff>9525</xdr:rowOff>
    </xdr:to>
    <xdr:sp macro="" textlink="">
      <xdr:nvSpPr>
        <xdr:cNvPr id="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1485900</xdr:colOff>
      <xdr:row>109</xdr:row>
      <xdr:rowOff>0</xdr:rowOff>
    </xdr:from>
    <xdr:to>
      <xdr:col>17</xdr:col>
      <xdr:colOff>104775</xdr:colOff>
      <xdr:row>112</xdr:row>
      <xdr:rowOff>291464</xdr:rowOff>
    </xdr:to>
    <xdr:sp macro="" textlink="">
      <xdr:nvSpPr>
        <xdr:cNvPr id="17" name="AutoShape 12" descr="C:\Users\PC\Desktop\JARDINERA.webp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1162050" cy="11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304800</xdr:colOff>
      <xdr:row>111</xdr:row>
      <xdr:rowOff>11430</xdr:rowOff>
    </xdr:to>
    <xdr:sp macro="" textlink="">
      <xdr:nvSpPr>
        <xdr:cNvPr id="18" name="AutoShape 13" descr="C:\Users\PC\Desktop\JARDINERA.webp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9469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259080</xdr:colOff>
      <xdr:row>31</xdr:row>
      <xdr:rowOff>108585</xdr:rowOff>
    </xdr:from>
    <xdr:to>
      <xdr:col>5</xdr:col>
      <xdr:colOff>878402</xdr:colOff>
      <xdr:row>33</xdr:row>
      <xdr:rowOff>257175</xdr:rowOff>
    </xdr:to>
    <xdr:pic>
      <xdr:nvPicPr>
        <xdr:cNvPr id="19" name="Imagen 25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64605" y="9214485"/>
          <a:ext cx="619322" cy="75819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83</xdr:row>
      <xdr:rowOff>114300</xdr:rowOff>
    </xdr:from>
    <xdr:to>
      <xdr:col>5</xdr:col>
      <xdr:colOff>1224328</xdr:colOff>
      <xdr:row>86</xdr:row>
      <xdr:rowOff>258812</xdr:rowOff>
    </xdr:to>
    <xdr:pic>
      <xdr:nvPicPr>
        <xdr:cNvPr id="20" name="Imagen 44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43625" y="24955500"/>
          <a:ext cx="1186228" cy="105891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94</xdr:row>
      <xdr:rowOff>0</xdr:rowOff>
    </xdr:from>
    <xdr:to>
      <xdr:col>5</xdr:col>
      <xdr:colOff>304800</xdr:colOff>
      <xdr:row>95</xdr:row>
      <xdr:rowOff>5715</xdr:rowOff>
    </xdr:to>
    <xdr:sp macro="" textlink="">
      <xdr:nvSpPr>
        <xdr:cNvPr id="21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281940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94</xdr:row>
      <xdr:rowOff>0</xdr:rowOff>
    </xdr:from>
    <xdr:to>
      <xdr:col>5</xdr:col>
      <xdr:colOff>304800</xdr:colOff>
      <xdr:row>95</xdr:row>
      <xdr:rowOff>5715</xdr:rowOff>
    </xdr:to>
    <xdr:sp macro="" textlink="">
      <xdr:nvSpPr>
        <xdr:cNvPr id="22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281940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93345</xdr:colOff>
      <xdr:row>92</xdr:row>
      <xdr:rowOff>43815</xdr:rowOff>
    </xdr:from>
    <xdr:to>
      <xdr:col>5</xdr:col>
      <xdr:colOff>1150620</xdr:colOff>
      <xdr:row>95</xdr:row>
      <xdr:rowOff>213360</xdr:rowOff>
    </xdr:to>
    <xdr:pic>
      <xdr:nvPicPr>
        <xdr:cNvPr id="23" name="Imagen 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98870" y="27628215"/>
          <a:ext cx="1057275" cy="1083945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6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7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30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31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175260</xdr:colOff>
      <xdr:row>99</xdr:row>
      <xdr:rowOff>190500</xdr:rowOff>
    </xdr:from>
    <xdr:to>
      <xdr:col>5</xdr:col>
      <xdr:colOff>1113540</xdr:colOff>
      <xdr:row>102</xdr:row>
      <xdr:rowOff>148590</xdr:rowOff>
    </xdr:to>
    <xdr:pic>
      <xdr:nvPicPr>
        <xdr:cNvPr id="32" name="Imagen 38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80785" y="29832300"/>
          <a:ext cx="938280" cy="87249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37</xdr:row>
      <xdr:rowOff>180974</xdr:rowOff>
    </xdr:from>
    <xdr:to>
      <xdr:col>5</xdr:col>
      <xdr:colOff>878673</xdr:colOff>
      <xdr:row>40</xdr:row>
      <xdr:rowOff>304799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96025" y="11115674"/>
          <a:ext cx="688173" cy="1038225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74</xdr:row>
      <xdr:rowOff>28575</xdr:rowOff>
    </xdr:from>
    <xdr:to>
      <xdr:col>5</xdr:col>
      <xdr:colOff>954405</xdr:colOff>
      <xdr:row>75</xdr:row>
      <xdr:rowOff>226695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9850" y="22126575"/>
          <a:ext cx="640080" cy="502920"/>
        </a:xfrm>
        <a:prstGeom prst="rect">
          <a:avLst/>
        </a:prstGeom>
      </xdr:spPr>
    </xdr:pic>
    <xdr:clientData/>
  </xdr:twoCellAnchor>
  <xdr:twoCellAnchor editAs="oneCell">
    <xdr:from>
      <xdr:col>5</xdr:col>
      <xdr:colOff>249555</xdr:colOff>
      <xdr:row>71</xdr:row>
      <xdr:rowOff>30480</xdr:rowOff>
    </xdr:from>
    <xdr:to>
      <xdr:col>5</xdr:col>
      <xdr:colOff>916305</xdr:colOff>
      <xdr:row>72</xdr:row>
      <xdr:rowOff>256359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5080" y="21214080"/>
          <a:ext cx="666750" cy="53067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147155</xdr:colOff>
      <xdr:row>49</xdr:row>
      <xdr:rowOff>66675</xdr:rowOff>
    </xdr:from>
    <xdr:to>
      <xdr:col>5</xdr:col>
      <xdr:colOff>1066800</xdr:colOff>
      <xdr:row>52</xdr:row>
      <xdr:rowOff>228600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2680" y="14658975"/>
          <a:ext cx="919645" cy="10763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109</xdr:row>
      <xdr:rowOff>0</xdr:rowOff>
    </xdr:from>
    <xdr:to>
      <xdr:col>16</xdr:col>
      <xdr:colOff>190500</xdr:colOff>
      <xdr:row>110</xdr:row>
      <xdr:rowOff>9525</xdr:rowOff>
    </xdr:to>
    <xdr:sp macro="" textlink="">
      <xdr:nvSpPr>
        <xdr:cNvPr id="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109</xdr:row>
      <xdr:rowOff>0</xdr:rowOff>
    </xdr:from>
    <xdr:to>
      <xdr:col>17</xdr:col>
      <xdr:colOff>83820</xdr:colOff>
      <xdr:row>112</xdr:row>
      <xdr:rowOff>291464</xdr:rowOff>
    </xdr:to>
    <xdr:sp macro="" textlink="">
      <xdr:nvSpPr>
        <xdr:cNvPr id="42" name="AutoShape 12" descr="C:\Users\PC\Desktop\JARDINERA.webp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1141095" cy="1177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109</xdr:row>
      <xdr:rowOff>0</xdr:rowOff>
    </xdr:from>
    <xdr:ext cx="1183005" cy="1169669"/>
    <xdr:sp macro="" textlink="">
      <xdr:nvSpPr>
        <xdr:cNvPr id="48" name="AutoShape 12" descr="C:\Users\PC\Desktop\JARDINERA.webp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109</xdr:row>
      <xdr:rowOff>0</xdr:rowOff>
    </xdr:from>
    <xdr:ext cx="1183005" cy="1169669"/>
    <xdr:sp macro="" textlink="">
      <xdr:nvSpPr>
        <xdr:cNvPr id="54" name="AutoShape 12" descr="C:\Users\PC\Desktop\JARDINERA.webp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175260</xdr:colOff>
      <xdr:row>131</xdr:row>
      <xdr:rowOff>180976</xdr:rowOff>
    </xdr:from>
    <xdr:to>
      <xdr:col>5</xdr:col>
      <xdr:colOff>1095376</xdr:colOff>
      <xdr:row>135</xdr:row>
      <xdr:rowOff>10979</xdr:rowOff>
    </xdr:to>
    <xdr:pic>
      <xdr:nvPicPr>
        <xdr:cNvPr id="59" name="Imagen 36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280785" y="39271576"/>
          <a:ext cx="920116" cy="101110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169</xdr:row>
      <xdr:rowOff>0</xdr:rowOff>
    </xdr:from>
    <xdr:to>
      <xdr:col>5</xdr:col>
      <xdr:colOff>304800</xdr:colOff>
      <xdr:row>170</xdr:row>
      <xdr:rowOff>40005</xdr:rowOff>
    </xdr:to>
    <xdr:sp macro="" textlink="">
      <xdr:nvSpPr>
        <xdr:cNvPr id="60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060632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169</xdr:row>
      <xdr:rowOff>0</xdr:rowOff>
    </xdr:from>
    <xdr:to>
      <xdr:col>5</xdr:col>
      <xdr:colOff>304800</xdr:colOff>
      <xdr:row>170</xdr:row>
      <xdr:rowOff>40005</xdr:rowOff>
    </xdr:to>
    <xdr:sp macro="" textlink="">
      <xdr:nvSpPr>
        <xdr:cNvPr id="61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060632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169</xdr:row>
      <xdr:rowOff>0</xdr:rowOff>
    </xdr:from>
    <xdr:to>
      <xdr:col>5</xdr:col>
      <xdr:colOff>304800</xdr:colOff>
      <xdr:row>170</xdr:row>
      <xdr:rowOff>40005</xdr:rowOff>
    </xdr:to>
    <xdr:sp macro="" textlink="">
      <xdr:nvSpPr>
        <xdr:cNvPr id="62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060632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169</xdr:row>
      <xdr:rowOff>0</xdr:rowOff>
    </xdr:from>
    <xdr:to>
      <xdr:col>5</xdr:col>
      <xdr:colOff>304800</xdr:colOff>
      <xdr:row>170</xdr:row>
      <xdr:rowOff>40005</xdr:rowOff>
    </xdr:to>
    <xdr:sp macro="" textlink="">
      <xdr:nvSpPr>
        <xdr:cNvPr id="63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060632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304801</xdr:colOff>
      <xdr:row>159</xdr:row>
      <xdr:rowOff>171310</xdr:rowOff>
    </xdr:from>
    <xdr:to>
      <xdr:col>5</xdr:col>
      <xdr:colOff>914401</xdr:colOff>
      <xdr:row>162</xdr:row>
      <xdr:rowOff>120986</xdr:rowOff>
    </xdr:to>
    <xdr:pic>
      <xdr:nvPicPr>
        <xdr:cNvPr id="64" name="Imagen 48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410326" y="47529610"/>
          <a:ext cx="609600" cy="835501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170</xdr:row>
      <xdr:rowOff>161387</xdr:rowOff>
    </xdr:from>
    <xdr:to>
      <xdr:col>5</xdr:col>
      <xdr:colOff>1076325</xdr:colOff>
      <xdr:row>173</xdr:row>
      <xdr:rowOff>6409</xdr:rowOff>
    </xdr:to>
    <xdr:pic>
      <xdr:nvPicPr>
        <xdr:cNvPr id="65" name="Imagen 41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b="21039"/>
        <a:stretch/>
      </xdr:blipFill>
      <xdr:spPr>
        <a:xfrm>
          <a:off x="6324600" y="50767712"/>
          <a:ext cx="857250" cy="73084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156</xdr:row>
      <xdr:rowOff>0</xdr:rowOff>
    </xdr:from>
    <xdr:to>
      <xdr:col>5</xdr:col>
      <xdr:colOff>304800</xdr:colOff>
      <xdr:row>157</xdr:row>
      <xdr:rowOff>40005</xdr:rowOff>
    </xdr:to>
    <xdr:sp macro="" textlink="">
      <xdr:nvSpPr>
        <xdr:cNvPr id="66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647247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156</xdr:row>
      <xdr:rowOff>0</xdr:rowOff>
    </xdr:from>
    <xdr:to>
      <xdr:col>5</xdr:col>
      <xdr:colOff>304800</xdr:colOff>
      <xdr:row>157</xdr:row>
      <xdr:rowOff>40005</xdr:rowOff>
    </xdr:to>
    <xdr:sp macro="" textlink="">
      <xdr:nvSpPr>
        <xdr:cNvPr id="67" name="AutoShape 13" descr="C:\Users\PC\Desktop\JARDINERA.webp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647247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72389</xdr:colOff>
      <xdr:row>151</xdr:row>
      <xdr:rowOff>295275</xdr:rowOff>
    </xdr:from>
    <xdr:to>
      <xdr:col>5</xdr:col>
      <xdr:colOff>1177336</xdr:colOff>
      <xdr:row>155</xdr:row>
      <xdr:rowOff>245745</xdr:rowOff>
    </xdr:to>
    <xdr:pic>
      <xdr:nvPicPr>
        <xdr:cNvPr id="68" name="Imagen 55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77914" y="45291375"/>
          <a:ext cx="1104947" cy="113157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109</xdr:row>
      <xdr:rowOff>0</xdr:rowOff>
    </xdr:from>
    <xdr:to>
      <xdr:col>5</xdr:col>
      <xdr:colOff>304800</xdr:colOff>
      <xdr:row>110</xdr:row>
      <xdr:rowOff>51435</xdr:rowOff>
    </xdr:to>
    <xdr:sp macro="" textlink="">
      <xdr:nvSpPr>
        <xdr:cNvPr id="69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46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109</xdr:row>
      <xdr:rowOff>0</xdr:rowOff>
    </xdr:from>
    <xdr:to>
      <xdr:col>5</xdr:col>
      <xdr:colOff>304800</xdr:colOff>
      <xdr:row>110</xdr:row>
      <xdr:rowOff>51435</xdr:rowOff>
    </xdr:to>
    <xdr:sp macro="" textlink="">
      <xdr:nvSpPr>
        <xdr:cNvPr id="70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51700"/>
          <a:ext cx="304800" cy="346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200025</xdr:colOff>
      <xdr:row>127</xdr:row>
      <xdr:rowOff>20955</xdr:rowOff>
    </xdr:from>
    <xdr:to>
      <xdr:col>5</xdr:col>
      <xdr:colOff>1068705</xdr:colOff>
      <xdr:row>130</xdr:row>
      <xdr:rowOff>95631</xdr:rowOff>
    </xdr:to>
    <xdr:pic>
      <xdr:nvPicPr>
        <xdr:cNvPr id="71" name="Imagen 5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305550" y="37930455"/>
          <a:ext cx="868680" cy="960501"/>
        </a:xfrm>
        <a:prstGeom prst="rect">
          <a:avLst/>
        </a:prstGeom>
      </xdr:spPr>
    </xdr:pic>
    <xdr:clientData/>
  </xdr:twoCellAnchor>
  <xdr:twoCellAnchor editAs="oneCell">
    <xdr:from>
      <xdr:col>5</xdr:col>
      <xdr:colOff>358140</xdr:colOff>
      <xdr:row>116</xdr:row>
      <xdr:rowOff>41909</xdr:rowOff>
    </xdr:from>
    <xdr:to>
      <xdr:col>5</xdr:col>
      <xdr:colOff>1219200</xdr:colOff>
      <xdr:row>120</xdr:row>
      <xdr:rowOff>97701</xdr:rowOff>
    </xdr:to>
    <xdr:pic>
      <xdr:nvPicPr>
        <xdr:cNvPr id="72" name="Imagen 4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t="33465" r="-6123"/>
        <a:stretch/>
      </xdr:blipFill>
      <xdr:spPr>
        <a:xfrm>
          <a:off x="6463665" y="34741484"/>
          <a:ext cx="861060" cy="1236892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167</xdr:row>
      <xdr:rowOff>0</xdr:rowOff>
    </xdr:from>
    <xdr:ext cx="304800" cy="304800"/>
    <xdr:sp macro="" textlink="">
      <xdr:nvSpPr>
        <xdr:cNvPr id="73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0015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167</xdr:row>
      <xdr:rowOff>0</xdr:rowOff>
    </xdr:from>
    <xdr:ext cx="304800" cy="304800"/>
    <xdr:sp macro="" textlink="">
      <xdr:nvSpPr>
        <xdr:cNvPr id="74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0015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167</xdr:row>
      <xdr:rowOff>0</xdr:rowOff>
    </xdr:from>
    <xdr:ext cx="304800" cy="304800"/>
    <xdr:sp macro="" textlink="">
      <xdr:nvSpPr>
        <xdr:cNvPr id="75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0015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167</xdr:row>
      <xdr:rowOff>0</xdr:rowOff>
    </xdr:from>
    <xdr:ext cx="304800" cy="304800"/>
    <xdr:sp macro="" textlink="">
      <xdr:nvSpPr>
        <xdr:cNvPr id="76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0015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257175</xdr:colOff>
      <xdr:row>111</xdr:row>
      <xdr:rowOff>153749</xdr:rowOff>
    </xdr:from>
    <xdr:to>
      <xdr:col>5</xdr:col>
      <xdr:colOff>1049655</xdr:colOff>
      <xdr:row>114</xdr:row>
      <xdr:rowOff>231135</xdr:rowOff>
    </xdr:to>
    <xdr:pic>
      <xdr:nvPicPr>
        <xdr:cNvPr id="77" name="16 Imagen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62700" y="33395999"/>
          <a:ext cx="792480" cy="963211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164</xdr:row>
      <xdr:rowOff>0</xdr:rowOff>
    </xdr:from>
    <xdr:ext cx="304800" cy="304800"/>
    <xdr:sp macro="" textlink="">
      <xdr:nvSpPr>
        <xdr:cNvPr id="7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12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164</xdr:row>
      <xdr:rowOff>0</xdr:rowOff>
    </xdr:from>
    <xdr:ext cx="304800" cy="304800"/>
    <xdr:sp macro="" textlink="">
      <xdr:nvSpPr>
        <xdr:cNvPr id="7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12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164</xdr:row>
      <xdr:rowOff>0</xdr:rowOff>
    </xdr:from>
    <xdr:ext cx="304800" cy="304800"/>
    <xdr:sp macro="" textlink="">
      <xdr:nvSpPr>
        <xdr:cNvPr id="80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12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164</xdr:row>
      <xdr:rowOff>0</xdr:rowOff>
    </xdr:from>
    <xdr:ext cx="304800" cy="304800"/>
    <xdr:sp macro="" textlink="">
      <xdr:nvSpPr>
        <xdr:cNvPr id="81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12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352427</xdr:colOff>
      <xdr:row>166</xdr:row>
      <xdr:rowOff>251460</xdr:rowOff>
    </xdr:from>
    <xdr:ext cx="592455" cy="592455"/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457952" y="49676685"/>
          <a:ext cx="592455" cy="592455"/>
        </a:xfrm>
        <a:prstGeom prst="rect">
          <a:avLst/>
        </a:prstGeom>
      </xdr:spPr>
    </xdr:pic>
    <xdr:clientData/>
  </xdr:oneCellAnchor>
  <xdr:twoCellAnchor editAs="oneCell">
    <xdr:from>
      <xdr:col>5</xdr:col>
      <xdr:colOff>367665</xdr:colOff>
      <xdr:row>163</xdr:row>
      <xdr:rowOff>142875</xdr:rowOff>
    </xdr:from>
    <xdr:to>
      <xdr:col>5</xdr:col>
      <xdr:colOff>914400</xdr:colOff>
      <xdr:row>165</xdr:row>
      <xdr:rowOff>276226</xdr:rowOff>
    </xdr:to>
    <xdr:pic>
      <xdr:nvPicPr>
        <xdr:cNvPr id="83" name="39 Imagen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487"/>
        <a:stretch/>
      </xdr:blipFill>
      <xdr:spPr>
        <a:xfrm>
          <a:off x="6473190" y="48682275"/>
          <a:ext cx="546735" cy="723901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175</xdr:row>
      <xdr:rowOff>19050</xdr:rowOff>
    </xdr:from>
    <xdr:to>
      <xdr:col>5</xdr:col>
      <xdr:colOff>990600</xdr:colOff>
      <xdr:row>177</xdr:row>
      <xdr:rowOff>64861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989"/>
        <a:stretch/>
      </xdr:blipFill>
      <xdr:spPr>
        <a:xfrm>
          <a:off x="6305550" y="52101750"/>
          <a:ext cx="790575" cy="636361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152401</xdr:colOff>
      <xdr:row>121</xdr:row>
      <xdr:rowOff>19050</xdr:rowOff>
    </xdr:from>
    <xdr:to>
      <xdr:col>5</xdr:col>
      <xdr:colOff>1132795</xdr:colOff>
      <xdr:row>124</xdr:row>
      <xdr:rowOff>161925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7926" y="36175950"/>
          <a:ext cx="980394" cy="1028700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176</xdr:row>
      <xdr:rowOff>0</xdr:rowOff>
    </xdr:from>
    <xdr:ext cx="304800" cy="306705"/>
    <xdr:sp macro="" textlink="">
      <xdr:nvSpPr>
        <xdr:cNvPr id="86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23779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176</xdr:row>
      <xdr:rowOff>0</xdr:rowOff>
    </xdr:from>
    <xdr:ext cx="304800" cy="306705"/>
    <xdr:sp macro="" textlink="">
      <xdr:nvSpPr>
        <xdr:cNvPr id="87" name="AutoShape 13" descr="C:\Users\PC\Desktop\JARDINERA.webp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23779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144</xdr:row>
      <xdr:rowOff>0</xdr:rowOff>
    </xdr:from>
    <xdr:ext cx="304800" cy="306705"/>
    <xdr:sp macro="" textlink="">
      <xdr:nvSpPr>
        <xdr:cNvPr id="8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9291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144</xdr:row>
      <xdr:rowOff>0</xdr:rowOff>
    </xdr:from>
    <xdr:ext cx="304800" cy="306705"/>
    <xdr:sp macro="" textlink="">
      <xdr:nvSpPr>
        <xdr:cNvPr id="8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9291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144</xdr:row>
      <xdr:rowOff>0</xdr:rowOff>
    </xdr:from>
    <xdr:ext cx="304800" cy="306705"/>
    <xdr:sp macro="" textlink="">
      <xdr:nvSpPr>
        <xdr:cNvPr id="90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9291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144</xdr:row>
      <xdr:rowOff>0</xdr:rowOff>
    </xdr:from>
    <xdr:ext cx="304800" cy="306705"/>
    <xdr:sp macro="" textlink="">
      <xdr:nvSpPr>
        <xdr:cNvPr id="91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9291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142</xdr:row>
      <xdr:rowOff>0</xdr:rowOff>
    </xdr:from>
    <xdr:ext cx="304800" cy="304800"/>
    <xdr:sp macro="" textlink="">
      <xdr:nvSpPr>
        <xdr:cNvPr id="92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3386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142</xdr:row>
      <xdr:rowOff>0</xdr:rowOff>
    </xdr:from>
    <xdr:ext cx="304800" cy="304800"/>
    <xdr:sp macro="" textlink="">
      <xdr:nvSpPr>
        <xdr:cNvPr id="93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3386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142</xdr:row>
      <xdr:rowOff>0</xdr:rowOff>
    </xdr:from>
    <xdr:ext cx="304800" cy="304800"/>
    <xdr:sp macro="" textlink="">
      <xdr:nvSpPr>
        <xdr:cNvPr id="94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3386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142</xdr:row>
      <xdr:rowOff>0</xdr:rowOff>
    </xdr:from>
    <xdr:ext cx="304800" cy="304800"/>
    <xdr:sp macro="" textlink="">
      <xdr:nvSpPr>
        <xdr:cNvPr id="95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3386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188</xdr:row>
      <xdr:rowOff>0</xdr:rowOff>
    </xdr:from>
    <xdr:ext cx="304800" cy="304800"/>
    <xdr:sp macro="" textlink="">
      <xdr:nvSpPr>
        <xdr:cNvPr id="96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5864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188</xdr:row>
      <xdr:rowOff>0</xdr:rowOff>
    </xdr:from>
    <xdr:ext cx="304800" cy="304800"/>
    <xdr:sp macro="" textlink="">
      <xdr:nvSpPr>
        <xdr:cNvPr id="97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5864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188</xdr:row>
      <xdr:rowOff>0</xdr:rowOff>
    </xdr:from>
    <xdr:ext cx="304800" cy="304800"/>
    <xdr:sp macro="" textlink="">
      <xdr:nvSpPr>
        <xdr:cNvPr id="98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5864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188</xdr:row>
      <xdr:rowOff>0</xdr:rowOff>
    </xdr:from>
    <xdr:ext cx="304800" cy="304800"/>
    <xdr:sp macro="" textlink="">
      <xdr:nvSpPr>
        <xdr:cNvPr id="99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5864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191</xdr:row>
      <xdr:rowOff>0</xdr:rowOff>
    </xdr:from>
    <xdr:ext cx="304800" cy="304800"/>
    <xdr:sp macro="" textlink="">
      <xdr:nvSpPr>
        <xdr:cNvPr id="100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6721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191</xdr:row>
      <xdr:rowOff>0</xdr:rowOff>
    </xdr:from>
    <xdr:ext cx="304800" cy="304800"/>
    <xdr:sp macro="" textlink="">
      <xdr:nvSpPr>
        <xdr:cNvPr id="101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6721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191</xdr:row>
      <xdr:rowOff>0</xdr:rowOff>
    </xdr:from>
    <xdr:ext cx="304800" cy="304800"/>
    <xdr:sp macro="" textlink="">
      <xdr:nvSpPr>
        <xdr:cNvPr id="102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6721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191</xdr:row>
      <xdr:rowOff>0</xdr:rowOff>
    </xdr:from>
    <xdr:ext cx="304800" cy="304800"/>
    <xdr:sp macro="" textlink="">
      <xdr:nvSpPr>
        <xdr:cNvPr id="103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6721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200025</xdr:colOff>
      <xdr:row>136</xdr:row>
      <xdr:rowOff>276225</xdr:rowOff>
    </xdr:from>
    <xdr:to>
      <xdr:col>5</xdr:col>
      <xdr:colOff>963757</xdr:colOff>
      <xdr:row>139</xdr:row>
      <xdr:rowOff>276225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05550" y="40843200"/>
          <a:ext cx="763732" cy="88582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142</xdr:row>
      <xdr:rowOff>66675</xdr:rowOff>
    </xdr:from>
    <xdr:to>
      <xdr:col>5</xdr:col>
      <xdr:colOff>1038225</xdr:colOff>
      <xdr:row>145</xdr:row>
      <xdr:rowOff>180975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43650" y="42405300"/>
          <a:ext cx="800100" cy="100012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145</xdr:row>
      <xdr:rowOff>200025</xdr:rowOff>
    </xdr:from>
    <xdr:to>
      <xdr:col>5</xdr:col>
      <xdr:colOff>1047750</xdr:colOff>
      <xdr:row>148</xdr:row>
      <xdr:rowOff>293629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00" y="43424475"/>
          <a:ext cx="904875" cy="979429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191</xdr:row>
      <xdr:rowOff>66674</xdr:rowOff>
    </xdr:from>
    <xdr:to>
      <xdr:col>5</xdr:col>
      <xdr:colOff>1088390</xdr:colOff>
      <xdr:row>193</xdr:row>
      <xdr:rowOff>276225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661" b="30452"/>
        <a:stretch/>
      </xdr:blipFill>
      <xdr:spPr>
        <a:xfrm>
          <a:off x="6296025" y="56788049"/>
          <a:ext cx="897890" cy="800101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182</xdr:row>
      <xdr:rowOff>142875</xdr:rowOff>
    </xdr:from>
    <xdr:to>
      <xdr:col>5</xdr:col>
      <xdr:colOff>1057275</xdr:colOff>
      <xdr:row>185</xdr:row>
      <xdr:rowOff>19050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2857"/>
        <a:stretch/>
      </xdr:blipFill>
      <xdr:spPr>
        <a:xfrm>
          <a:off x="6362700" y="54263925"/>
          <a:ext cx="800100" cy="76200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19051</xdr:colOff>
      <xdr:row>187</xdr:row>
      <xdr:rowOff>200026</xdr:rowOff>
    </xdr:from>
    <xdr:to>
      <xdr:col>6</xdr:col>
      <xdr:colOff>0</xdr:colOff>
      <xdr:row>189</xdr:row>
      <xdr:rowOff>181572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4576" y="55768876"/>
          <a:ext cx="1219199" cy="572096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109</xdr:row>
      <xdr:rowOff>0</xdr:rowOff>
    </xdr:from>
    <xdr:ext cx="1183005" cy="1169669"/>
    <xdr:sp macro="" textlink="">
      <xdr:nvSpPr>
        <xdr:cNvPr id="111" name="AutoShape 12" descr="C:\Users\PC\Desktop\JARDINERA.webp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109</xdr:row>
      <xdr:rowOff>0</xdr:rowOff>
    </xdr:from>
    <xdr:ext cx="1183005" cy="1169669"/>
    <xdr:sp macro="" textlink="">
      <xdr:nvSpPr>
        <xdr:cNvPr id="117" name="AutoShape 12" descr="C:\Users\PC\Desktop\JARDINERA.webp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1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1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2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2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651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122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123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124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125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126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127" name="AutoShape 13" descr="C:\Users\PC\Desktop\JARDINERA.webp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15240</xdr:rowOff>
    </xdr:to>
    <xdr:sp macro="" textlink="">
      <xdr:nvSpPr>
        <xdr:cNvPr id="128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15240</xdr:rowOff>
    </xdr:to>
    <xdr:sp macro="" textlink="">
      <xdr:nvSpPr>
        <xdr:cNvPr id="129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130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131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132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133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13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13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136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137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873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152400</xdr:colOff>
      <xdr:row>203</xdr:row>
      <xdr:rowOff>161925</xdr:rowOff>
    </xdr:from>
    <xdr:to>
      <xdr:col>5</xdr:col>
      <xdr:colOff>967740</xdr:colOff>
      <xdr:row>207</xdr:row>
      <xdr:rowOff>70485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BEBA8EAE-BF5A-486C-A8C5-ECC9F3942E4B}">
              <a14:imgProps xmlns:a14="http://schemas.microsoft.com/office/drawing/2010/main">
                <a14:imgLayer r:embed="rId36">
                  <a14:imgEffect>
                    <a14:brightnessContrast bright="2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7925" y="60369450"/>
          <a:ext cx="815340" cy="1089660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214</xdr:row>
      <xdr:rowOff>47625</xdr:rowOff>
    </xdr:from>
    <xdr:to>
      <xdr:col>5</xdr:col>
      <xdr:colOff>1045845</xdr:colOff>
      <xdr:row>218</xdr:row>
      <xdr:rowOff>78105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BEBA8EAE-BF5A-486C-A8C5-ECC9F3942E4B}">
              <a14:imgProps xmlns:a14="http://schemas.microsoft.com/office/drawing/2010/main">
                <a14:imgLayer r:embed="rId38">
                  <a14:imgEffect>
                    <a14:brightnessContrast bright="2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7450" y="63503175"/>
          <a:ext cx="883920" cy="1211580"/>
        </a:xfrm>
        <a:prstGeom prst="rect">
          <a:avLst/>
        </a:prstGeom>
      </xdr:spPr>
    </xdr:pic>
    <xdr:clientData/>
  </xdr:twoCellAnchor>
  <xdr:twoCellAnchor editAs="oneCell">
    <xdr:from>
      <xdr:col>5</xdr:col>
      <xdr:colOff>203835</xdr:colOff>
      <xdr:row>231</xdr:row>
      <xdr:rowOff>76200</xdr:rowOff>
    </xdr:from>
    <xdr:to>
      <xdr:col>5</xdr:col>
      <xdr:colOff>1042035</xdr:colOff>
      <xdr:row>234</xdr:row>
      <xdr:rowOff>270168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09360" y="68560950"/>
          <a:ext cx="838200" cy="1079793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223</xdr:row>
      <xdr:rowOff>19050</xdr:rowOff>
    </xdr:from>
    <xdr:to>
      <xdr:col>5</xdr:col>
      <xdr:colOff>1152525</xdr:colOff>
      <xdr:row>227</xdr:row>
      <xdr:rowOff>57150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0300" y="66132075"/>
          <a:ext cx="1047750" cy="1219200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243</xdr:row>
      <xdr:rowOff>200025</xdr:rowOff>
    </xdr:from>
    <xdr:to>
      <xdr:col>5</xdr:col>
      <xdr:colOff>1143000</xdr:colOff>
      <xdr:row>248</xdr:row>
      <xdr:rowOff>26739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0300" y="72256650"/>
          <a:ext cx="1038225" cy="130308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238</xdr:row>
      <xdr:rowOff>95250</xdr:rowOff>
    </xdr:from>
    <xdr:to>
      <xdr:col>5</xdr:col>
      <xdr:colOff>1028700</xdr:colOff>
      <xdr:row>240</xdr:row>
      <xdr:rowOff>257226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brightnessContrast bright="2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0" y="70665975"/>
          <a:ext cx="847725" cy="752526"/>
        </a:xfrm>
        <a:prstGeom prst="rect">
          <a:avLst/>
        </a:prstGeom>
      </xdr:spPr>
    </xdr:pic>
    <xdr:clientData/>
  </xdr:twoCellAnchor>
  <xdr:twoCellAnchor editAs="oneCell">
    <xdr:from>
      <xdr:col>5</xdr:col>
      <xdr:colOff>333376</xdr:colOff>
      <xdr:row>279</xdr:row>
      <xdr:rowOff>19050</xdr:rowOff>
    </xdr:from>
    <xdr:to>
      <xdr:col>5</xdr:col>
      <xdr:colOff>814966</xdr:colOff>
      <xdr:row>280</xdr:row>
      <xdr:rowOff>171450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38901" y="82753200"/>
          <a:ext cx="481590" cy="447675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323851</xdr:colOff>
      <xdr:row>275</xdr:row>
      <xdr:rowOff>28575</xdr:rowOff>
    </xdr:from>
    <xdr:to>
      <xdr:col>5</xdr:col>
      <xdr:colOff>876417</xdr:colOff>
      <xdr:row>277</xdr:row>
      <xdr:rowOff>76200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9376" y="81572100"/>
          <a:ext cx="552566" cy="638175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267</xdr:row>
      <xdr:rowOff>123825</xdr:rowOff>
    </xdr:from>
    <xdr:to>
      <xdr:col>5</xdr:col>
      <xdr:colOff>1009650</xdr:colOff>
      <xdr:row>271</xdr:row>
      <xdr:rowOff>89105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34125" y="79295625"/>
          <a:ext cx="781050" cy="114638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254</xdr:row>
      <xdr:rowOff>0</xdr:rowOff>
    </xdr:from>
    <xdr:to>
      <xdr:col>5</xdr:col>
      <xdr:colOff>1167277</xdr:colOff>
      <xdr:row>258</xdr:row>
      <xdr:rowOff>276225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4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3150" y="75323700"/>
          <a:ext cx="1119652" cy="145732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282</xdr:row>
      <xdr:rowOff>28575</xdr:rowOff>
    </xdr:from>
    <xdr:to>
      <xdr:col>5</xdr:col>
      <xdr:colOff>1028700</xdr:colOff>
      <xdr:row>286</xdr:row>
      <xdr:rowOff>9525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4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0" y="83658075"/>
          <a:ext cx="752475" cy="11620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80010</xdr:colOff>
      <xdr:row>23</xdr:row>
      <xdr:rowOff>0</xdr:rowOff>
    </xdr:from>
    <xdr:to>
      <xdr:col>5</xdr:col>
      <xdr:colOff>1154810</xdr:colOff>
      <xdr:row>27</xdr:row>
      <xdr:rowOff>167640</xdr:rowOff>
    </xdr:to>
    <xdr:pic>
      <xdr:nvPicPr>
        <xdr:cNvPr id="2" name="Imagen 5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85535" y="6972300"/>
          <a:ext cx="1074800" cy="138684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133351</xdr:colOff>
      <xdr:row>4</xdr:row>
      <xdr:rowOff>247650</xdr:rowOff>
    </xdr:from>
    <xdr:to>
      <xdr:col>5</xdr:col>
      <xdr:colOff>1160563</xdr:colOff>
      <xdr:row>9</xdr:row>
      <xdr:rowOff>95250</xdr:rowOff>
    </xdr:to>
    <xdr:pic>
      <xdr:nvPicPr>
        <xdr:cNvPr id="3" name="Imagen 6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38876" y="1428750"/>
          <a:ext cx="1027212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40</xdr:row>
      <xdr:rowOff>201930</xdr:rowOff>
    </xdr:from>
    <xdr:to>
      <xdr:col>5</xdr:col>
      <xdr:colOff>1190625</xdr:colOff>
      <xdr:row>44</xdr:row>
      <xdr:rowOff>47625</xdr:rowOff>
    </xdr:to>
    <xdr:pic>
      <xdr:nvPicPr>
        <xdr:cNvPr id="4" name="Imagen 7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81725" y="12355830"/>
          <a:ext cx="1114425" cy="1064895"/>
        </a:xfrm>
        <a:prstGeom prst="rect">
          <a:avLst/>
        </a:prstGeom>
      </xdr:spPr>
    </xdr:pic>
    <xdr:clientData/>
  </xdr:twoCellAnchor>
  <xdr:twoCellAnchor editAs="oneCell">
    <xdr:from>
      <xdr:col>5</xdr:col>
      <xdr:colOff>237981</xdr:colOff>
      <xdr:row>103</xdr:row>
      <xdr:rowOff>17144</xdr:rowOff>
    </xdr:from>
    <xdr:to>
      <xdr:col>5</xdr:col>
      <xdr:colOff>1131571</xdr:colOff>
      <xdr:row>105</xdr:row>
      <xdr:rowOff>190499</xdr:rowOff>
    </xdr:to>
    <xdr:pic>
      <xdr:nvPicPr>
        <xdr:cNvPr id="5" name="Imagen 8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43506" y="31335344"/>
          <a:ext cx="893590" cy="782955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5</xdr:col>
      <xdr:colOff>97155</xdr:colOff>
      <xdr:row>14</xdr:row>
      <xdr:rowOff>152400</xdr:rowOff>
    </xdr:from>
    <xdr:to>
      <xdr:col>5</xdr:col>
      <xdr:colOff>1162050</xdr:colOff>
      <xdr:row>17</xdr:row>
      <xdr:rowOff>259080</xdr:rowOff>
    </xdr:to>
    <xdr:pic>
      <xdr:nvPicPr>
        <xdr:cNvPr id="6" name="Imagen 9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02680" y="4381500"/>
          <a:ext cx="1064895" cy="102108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142874</xdr:colOff>
      <xdr:row>53</xdr:row>
      <xdr:rowOff>19049</xdr:rowOff>
    </xdr:from>
    <xdr:to>
      <xdr:col>5</xdr:col>
      <xdr:colOff>1147564</xdr:colOff>
      <xdr:row>56</xdr:row>
      <xdr:rowOff>114300</xdr:rowOff>
    </xdr:to>
    <xdr:pic>
      <xdr:nvPicPr>
        <xdr:cNvPr id="8" name="Imagen 16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48399" y="16135349"/>
          <a:ext cx="1004690" cy="1009651"/>
        </a:xfrm>
        <a:prstGeom prst="rect">
          <a:avLst/>
        </a:prstGeom>
      </xdr:spPr>
    </xdr:pic>
    <xdr:clientData/>
  </xdr:twoCellAnchor>
  <xdr:twoCellAnchor editAs="oneCell">
    <xdr:from>
      <xdr:col>5</xdr:col>
      <xdr:colOff>68452</xdr:colOff>
      <xdr:row>58</xdr:row>
      <xdr:rowOff>161926</xdr:rowOff>
    </xdr:from>
    <xdr:to>
      <xdr:col>6</xdr:col>
      <xdr:colOff>0</xdr:colOff>
      <xdr:row>62</xdr:row>
      <xdr:rowOff>99060</xdr:rowOff>
    </xdr:to>
    <xdr:pic>
      <xdr:nvPicPr>
        <xdr:cNvPr id="9" name="Imagen 1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3977" y="17802226"/>
          <a:ext cx="1169798" cy="1156334"/>
        </a:xfrm>
        <a:prstGeom prst="rect">
          <a:avLst/>
        </a:prstGeom>
      </xdr:spPr>
    </xdr:pic>
    <xdr:clientData/>
  </xdr:twoCellAnchor>
  <xdr:twoCellAnchor editAs="oneCell">
    <xdr:from>
      <xdr:col>5</xdr:col>
      <xdr:colOff>295275</xdr:colOff>
      <xdr:row>76</xdr:row>
      <xdr:rowOff>38100</xdr:rowOff>
    </xdr:from>
    <xdr:to>
      <xdr:col>5</xdr:col>
      <xdr:colOff>1009650</xdr:colOff>
      <xdr:row>78</xdr:row>
      <xdr:rowOff>156210</xdr:rowOff>
    </xdr:to>
    <xdr:pic>
      <xdr:nvPicPr>
        <xdr:cNvPr id="10" name="Imagen 1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00800" y="23164800"/>
          <a:ext cx="714375" cy="72771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65</xdr:row>
      <xdr:rowOff>66675</xdr:rowOff>
    </xdr:from>
    <xdr:to>
      <xdr:col>5</xdr:col>
      <xdr:colOff>1143000</xdr:colOff>
      <xdr:row>67</xdr:row>
      <xdr:rowOff>243839</xdr:rowOff>
    </xdr:to>
    <xdr:pic>
      <xdr:nvPicPr>
        <xdr:cNvPr id="11" name="Imagen 22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62675" y="19840575"/>
          <a:ext cx="1085850" cy="7867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106</xdr:row>
      <xdr:rowOff>0</xdr:rowOff>
    </xdr:from>
    <xdr:to>
      <xdr:col>5</xdr:col>
      <xdr:colOff>304800</xdr:colOff>
      <xdr:row>107</xdr:row>
      <xdr:rowOff>40005</xdr:rowOff>
    </xdr:to>
    <xdr:sp macro="" textlink="">
      <xdr:nvSpPr>
        <xdr:cNvPr id="13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50342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106</xdr:row>
      <xdr:rowOff>0</xdr:rowOff>
    </xdr:from>
    <xdr:to>
      <xdr:col>5</xdr:col>
      <xdr:colOff>304800</xdr:colOff>
      <xdr:row>107</xdr:row>
      <xdr:rowOff>40005</xdr:rowOff>
    </xdr:to>
    <xdr:sp macro="" textlink="">
      <xdr:nvSpPr>
        <xdr:cNvPr id="14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50342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106</xdr:row>
      <xdr:rowOff>0</xdr:rowOff>
    </xdr:from>
    <xdr:to>
      <xdr:col>5</xdr:col>
      <xdr:colOff>304800</xdr:colOff>
      <xdr:row>107</xdr:row>
      <xdr:rowOff>40005</xdr:rowOff>
    </xdr:to>
    <xdr:sp macro="" textlink="">
      <xdr:nvSpPr>
        <xdr:cNvPr id="15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50342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106</xdr:row>
      <xdr:rowOff>0</xdr:rowOff>
    </xdr:from>
    <xdr:to>
      <xdr:col>5</xdr:col>
      <xdr:colOff>304800</xdr:colOff>
      <xdr:row>107</xdr:row>
      <xdr:rowOff>40005</xdr:rowOff>
    </xdr:to>
    <xdr:sp macro="" textlink="">
      <xdr:nvSpPr>
        <xdr:cNvPr id="16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50342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106</xdr:row>
      <xdr:rowOff>0</xdr:rowOff>
    </xdr:from>
    <xdr:to>
      <xdr:col>5</xdr:col>
      <xdr:colOff>304800</xdr:colOff>
      <xdr:row>107</xdr:row>
      <xdr:rowOff>40005</xdr:rowOff>
    </xdr:to>
    <xdr:sp macro="" textlink="">
      <xdr:nvSpPr>
        <xdr:cNvPr id="19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07670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106</xdr:row>
      <xdr:rowOff>0</xdr:rowOff>
    </xdr:from>
    <xdr:to>
      <xdr:col>17</xdr:col>
      <xdr:colOff>57150</xdr:colOff>
      <xdr:row>107</xdr:row>
      <xdr:rowOff>30480</xdr:rowOff>
    </xdr:to>
    <xdr:sp macro="" textlink="">
      <xdr:nvSpPr>
        <xdr:cNvPr id="2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52587525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1485900</xdr:colOff>
      <xdr:row>106</xdr:row>
      <xdr:rowOff>0</xdr:rowOff>
    </xdr:from>
    <xdr:to>
      <xdr:col>18</xdr:col>
      <xdr:colOff>0</xdr:colOff>
      <xdr:row>110</xdr:row>
      <xdr:rowOff>102869</xdr:rowOff>
    </xdr:to>
    <xdr:sp macro="" textlink="">
      <xdr:nvSpPr>
        <xdr:cNvPr id="21" name="AutoShape 12" descr="C:\Users\PC\Desktop\JARDINERA.webp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41433751"/>
          <a:ext cx="1162050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106</xdr:row>
      <xdr:rowOff>0</xdr:rowOff>
    </xdr:from>
    <xdr:to>
      <xdr:col>5</xdr:col>
      <xdr:colOff>304800</xdr:colOff>
      <xdr:row>107</xdr:row>
      <xdr:rowOff>40005</xdr:rowOff>
    </xdr:to>
    <xdr:sp macro="" textlink="">
      <xdr:nvSpPr>
        <xdr:cNvPr id="22" name="AutoShape 13" descr="C:\Users\PC\Desktop\JARDINERA.webp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07670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308610</xdr:colOff>
      <xdr:row>30</xdr:row>
      <xdr:rowOff>68580</xdr:rowOff>
    </xdr:from>
    <xdr:to>
      <xdr:col>5</xdr:col>
      <xdr:colOff>927932</xdr:colOff>
      <xdr:row>32</xdr:row>
      <xdr:rowOff>219076</xdr:rowOff>
    </xdr:to>
    <xdr:pic>
      <xdr:nvPicPr>
        <xdr:cNvPr id="24" name="Imagen 25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414135" y="9174480"/>
          <a:ext cx="619322" cy="760096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82</xdr:row>
      <xdr:rowOff>28575</xdr:rowOff>
    </xdr:from>
    <xdr:to>
      <xdr:col>6</xdr:col>
      <xdr:colOff>0</xdr:colOff>
      <xdr:row>85</xdr:row>
      <xdr:rowOff>173087</xdr:rowOff>
    </xdr:to>
    <xdr:pic>
      <xdr:nvPicPr>
        <xdr:cNvPr id="25" name="Imagen 4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53150" y="24984075"/>
          <a:ext cx="1190625" cy="105891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92</xdr:row>
      <xdr:rowOff>0</xdr:rowOff>
    </xdr:from>
    <xdr:to>
      <xdr:col>5</xdr:col>
      <xdr:colOff>304800</xdr:colOff>
      <xdr:row>93</xdr:row>
      <xdr:rowOff>5715</xdr:rowOff>
    </xdr:to>
    <xdr:sp macro="" textlink="">
      <xdr:nvSpPr>
        <xdr:cNvPr id="26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280035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92</xdr:row>
      <xdr:rowOff>0</xdr:rowOff>
    </xdr:from>
    <xdr:to>
      <xdr:col>5</xdr:col>
      <xdr:colOff>304800</xdr:colOff>
      <xdr:row>93</xdr:row>
      <xdr:rowOff>5715</xdr:rowOff>
    </xdr:to>
    <xdr:sp macro="" textlink="">
      <xdr:nvSpPr>
        <xdr:cNvPr id="27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280035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78105</xdr:colOff>
      <xdr:row>90</xdr:row>
      <xdr:rowOff>104775</xdr:rowOff>
    </xdr:from>
    <xdr:to>
      <xdr:col>5</xdr:col>
      <xdr:colOff>1135380</xdr:colOff>
      <xdr:row>93</xdr:row>
      <xdr:rowOff>274320</xdr:rowOff>
    </xdr:to>
    <xdr:pic>
      <xdr:nvPicPr>
        <xdr:cNvPr id="28" name="Imagen 2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83630" y="27498675"/>
          <a:ext cx="1057275" cy="1083945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106</xdr:row>
      <xdr:rowOff>0</xdr:rowOff>
    </xdr:from>
    <xdr:ext cx="304800" cy="304800"/>
    <xdr:sp macro="" textlink="">
      <xdr:nvSpPr>
        <xdr:cNvPr id="32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442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106</xdr:row>
      <xdr:rowOff>0</xdr:rowOff>
    </xdr:from>
    <xdr:ext cx="304800" cy="304800"/>
    <xdr:sp macro="" textlink="">
      <xdr:nvSpPr>
        <xdr:cNvPr id="33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442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106</xdr:row>
      <xdr:rowOff>0</xdr:rowOff>
    </xdr:from>
    <xdr:ext cx="304800" cy="304800"/>
    <xdr:sp macro="" textlink="">
      <xdr:nvSpPr>
        <xdr:cNvPr id="34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442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106</xdr:row>
      <xdr:rowOff>0</xdr:rowOff>
    </xdr:from>
    <xdr:ext cx="304800" cy="304800"/>
    <xdr:sp macro="" textlink="">
      <xdr:nvSpPr>
        <xdr:cNvPr id="35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442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106</xdr:row>
      <xdr:rowOff>0</xdr:rowOff>
    </xdr:from>
    <xdr:ext cx="304800" cy="304800"/>
    <xdr:sp macro="" textlink="">
      <xdr:nvSpPr>
        <xdr:cNvPr id="37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900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106</xdr:row>
      <xdr:rowOff>0</xdr:rowOff>
    </xdr:from>
    <xdr:ext cx="304800" cy="304800"/>
    <xdr:sp macro="" textlink="">
      <xdr:nvSpPr>
        <xdr:cNvPr id="38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900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106</xdr:row>
      <xdr:rowOff>0</xdr:rowOff>
    </xdr:from>
    <xdr:ext cx="304800" cy="304800"/>
    <xdr:sp macro="" textlink="">
      <xdr:nvSpPr>
        <xdr:cNvPr id="39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900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106</xdr:row>
      <xdr:rowOff>0</xdr:rowOff>
    </xdr:from>
    <xdr:ext cx="304800" cy="304800"/>
    <xdr:sp macro="" textlink="">
      <xdr:nvSpPr>
        <xdr:cNvPr id="40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900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175260</xdr:colOff>
      <xdr:row>96</xdr:row>
      <xdr:rowOff>190500</xdr:rowOff>
    </xdr:from>
    <xdr:to>
      <xdr:col>5</xdr:col>
      <xdr:colOff>1113540</xdr:colOff>
      <xdr:row>99</xdr:row>
      <xdr:rowOff>148590</xdr:rowOff>
    </xdr:to>
    <xdr:pic>
      <xdr:nvPicPr>
        <xdr:cNvPr id="42" name="Imagen 38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80785" y="29413200"/>
          <a:ext cx="938280" cy="87249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34</xdr:row>
      <xdr:rowOff>180974</xdr:rowOff>
    </xdr:from>
    <xdr:to>
      <xdr:col>5</xdr:col>
      <xdr:colOff>878673</xdr:colOff>
      <xdr:row>37</xdr:row>
      <xdr:rowOff>304799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96025" y="10506074"/>
          <a:ext cx="688173" cy="1038225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323850</xdr:colOff>
      <xdr:row>73</xdr:row>
      <xdr:rowOff>19050</xdr:rowOff>
    </xdr:from>
    <xdr:to>
      <xdr:col>5</xdr:col>
      <xdr:colOff>963930</xdr:colOff>
      <xdr:row>74</xdr:row>
      <xdr:rowOff>217170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9375" y="22231350"/>
          <a:ext cx="640080" cy="502920"/>
        </a:xfrm>
        <a:prstGeom prst="rect">
          <a:avLst/>
        </a:prstGeom>
      </xdr:spPr>
    </xdr:pic>
    <xdr:clientData/>
  </xdr:twoCellAnchor>
  <xdr:twoCellAnchor editAs="oneCell">
    <xdr:from>
      <xdr:col>5</xdr:col>
      <xdr:colOff>295275</xdr:colOff>
      <xdr:row>70</xdr:row>
      <xdr:rowOff>19050</xdr:rowOff>
    </xdr:from>
    <xdr:to>
      <xdr:col>5</xdr:col>
      <xdr:colOff>962025</xdr:colOff>
      <xdr:row>71</xdr:row>
      <xdr:rowOff>244929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0" y="21316950"/>
          <a:ext cx="666750" cy="53067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106</xdr:row>
      <xdr:rowOff>0</xdr:rowOff>
    </xdr:from>
    <xdr:ext cx="304800" cy="297180"/>
    <xdr:sp macro="" textlink="">
      <xdr:nvSpPr>
        <xdr:cNvPr id="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5663565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106</xdr:row>
      <xdr:rowOff>0</xdr:rowOff>
    </xdr:from>
    <xdr:ext cx="304800" cy="297180"/>
    <xdr:sp macro="" textlink="">
      <xdr:nvSpPr>
        <xdr:cNvPr id="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55921275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106</xdr:row>
      <xdr:rowOff>0</xdr:rowOff>
    </xdr:from>
    <xdr:ext cx="304800" cy="297180"/>
    <xdr:sp macro="" textlink="">
      <xdr:nvSpPr>
        <xdr:cNvPr id="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5901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106</xdr:row>
      <xdr:rowOff>0</xdr:rowOff>
    </xdr:from>
    <xdr:ext cx="304800" cy="297180"/>
    <xdr:sp macro="" textlink="">
      <xdr:nvSpPr>
        <xdr:cNvPr id="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57826275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147155</xdr:colOff>
      <xdr:row>47</xdr:row>
      <xdr:rowOff>66675</xdr:rowOff>
    </xdr:from>
    <xdr:to>
      <xdr:col>5</xdr:col>
      <xdr:colOff>1066800</xdr:colOff>
      <xdr:row>50</xdr:row>
      <xdr:rowOff>228600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2680" y="14354175"/>
          <a:ext cx="919645" cy="10763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80010</xdr:colOff>
      <xdr:row>24</xdr:row>
      <xdr:rowOff>0</xdr:rowOff>
    </xdr:from>
    <xdr:to>
      <xdr:col>5</xdr:col>
      <xdr:colOff>1154810</xdr:colOff>
      <xdr:row>28</xdr:row>
      <xdr:rowOff>167640</xdr:rowOff>
    </xdr:to>
    <xdr:pic>
      <xdr:nvPicPr>
        <xdr:cNvPr id="2" name="Imagen 5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85535" y="6972300"/>
          <a:ext cx="1074800" cy="138684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133351</xdr:colOff>
      <xdr:row>5</xdr:row>
      <xdr:rowOff>247650</xdr:rowOff>
    </xdr:from>
    <xdr:to>
      <xdr:col>5</xdr:col>
      <xdr:colOff>1160563</xdr:colOff>
      <xdr:row>10</xdr:row>
      <xdr:rowOff>95250</xdr:rowOff>
    </xdr:to>
    <xdr:pic>
      <xdr:nvPicPr>
        <xdr:cNvPr id="3" name="Imagen 6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38876" y="1428750"/>
          <a:ext cx="1027212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43</xdr:row>
      <xdr:rowOff>201930</xdr:rowOff>
    </xdr:from>
    <xdr:to>
      <xdr:col>5</xdr:col>
      <xdr:colOff>1190625</xdr:colOff>
      <xdr:row>47</xdr:row>
      <xdr:rowOff>47625</xdr:rowOff>
    </xdr:to>
    <xdr:pic>
      <xdr:nvPicPr>
        <xdr:cNvPr id="4" name="Imagen 7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81725" y="12965430"/>
          <a:ext cx="1114425" cy="1064895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104</xdr:row>
      <xdr:rowOff>303021</xdr:rowOff>
    </xdr:from>
    <xdr:to>
      <xdr:col>5</xdr:col>
      <xdr:colOff>866775</xdr:colOff>
      <xdr:row>107</xdr:row>
      <xdr:rowOff>14549</xdr:rowOff>
    </xdr:to>
    <xdr:pic>
      <xdr:nvPicPr>
        <xdr:cNvPr id="5" name="Imagen 8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57925" y="31430721"/>
          <a:ext cx="714375" cy="625928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5</xdr:col>
      <xdr:colOff>97155</xdr:colOff>
      <xdr:row>15</xdr:row>
      <xdr:rowOff>152400</xdr:rowOff>
    </xdr:from>
    <xdr:to>
      <xdr:col>5</xdr:col>
      <xdr:colOff>1162050</xdr:colOff>
      <xdr:row>18</xdr:row>
      <xdr:rowOff>259080</xdr:rowOff>
    </xdr:to>
    <xdr:pic>
      <xdr:nvPicPr>
        <xdr:cNvPr id="6" name="Imagen 9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02680" y="4381500"/>
          <a:ext cx="1064895" cy="1021080"/>
        </a:xfrm>
        <a:prstGeom prst="rect">
          <a:avLst/>
        </a:prstGeom>
      </xdr:spPr>
    </xdr:pic>
    <xdr:clientData/>
  </xdr:twoCellAnchor>
  <xdr:twoCellAnchor editAs="oneCell">
    <xdr:from>
      <xdr:col>5</xdr:col>
      <xdr:colOff>114299</xdr:colOff>
      <xdr:row>55</xdr:row>
      <xdr:rowOff>123824</xdr:rowOff>
    </xdr:from>
    <xdr:to>
      <xdr:col>5</xdr:col>
      <xdr:colOff>1118989</xdr:colOff>
      <xdr:row>58</xdr:row>
      <xdr:rowOff>219075</xdr:rowOff>
    </xdr:to>
    <xdr:pic>
      <xdr:nvPicPr>
        <xdr:cNvPr id="7" name="Imagen 1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19824" y="16544924"/>
          <a:ext cx="1004690" cy="1009651"/>
        </a:xfrm>
        <a:prstGeom prst="rect">
          <a:avLst/>
        </a:prstGeom>
      </xdr:spPr>
    </xdr:pic>
    <xdr:clientData/>
  </xdr:twoCellAnchor>
  <xdr:twoCellAnchor editAs="oneCell">
    <xdr:from>
      <xdr:col>5</xdr:col>
      <xdr:colOff>58927</xdr:colOff>
      <xdr:row>60</xdr:row>
      <xdr:rowOff>276226</xdr:rowOff>
    </xdr:from>
    <xdr:to>
      <xdr:col>5</xdr:col>
      <xdr:colOff>1224328</xdr:colOff>
      <xdr:row>64</xdr:row>
      <xdr:rowOff>213360</xdr:rowOff>
    </xdr:to>
    <xdr:pic>
      <xdr:nvPicPr>
        <xdr:cNvPr id="8" name="Imagen 18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64452" y="18221326"/>
          <a:ext cx="1165401" cy="1156334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77</xdr:row>
      <xdr:rowOff>95250</xdr:rowOff>
    </xdr:from>
    <xdr:to>
      <xdr:col>5</xdr:col>
      <xdr:colOff>971550</xdr:colOff>
      <xdr:row>79</xdr:row>
      <xdr:rowOff>213360</xdr:rowOff>
    </xdr:to>
    <xdr:pic>
      <xdr:nvPicPr>
        <xdr:cNvPr id="9" name="Imagen 19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62700" y="23107650"/>
          <a:ext cx="714375" cy="72771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66</xdr:row>
      <xdr:rowOff>161925</xdr:rowOff>
    </xdr:from>
    <xdr:to>
      <xdr:col>5</xdr:col>
      <xdr:colOff>1152525</xdr:colOff>
      <xdr:row>69</xdr:row>
      <xdr:rowOff>34289</xdr:rowOff>
    </xdr:to>
    <xdr:pic>
      <xdr:nvPicPr>
        <xdr:cNvPr id="10" name="Imagen 22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72200" y="19935825"/>
          <a:ext cx="1085850" cy="7867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304800</xdr:colOff>
      <xdr:row>111</xdr:row>
      <xdr:rowOff>11430</xdr:rowOff>
    </xdr:to>
    <xdr:sp macro="" textlink="">
      <xdr:nvSpPr>
        <xdr:cNvPr id="1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421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304800</xdr:colOff>
      <xdr:row>111</xdr:row>
      <xdr:rowOff>11430</xdr:rowOff>
    </xdr:to>
    <xdr:sp macro="" textlink="">
      <xdr:nvSpPr>
        <xdr:cNvPr id="1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421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304800</xdr:colOff>
      <xdr:row>111</xdr:row>
      <xdr:rowOff>11430</xdr:rowOff>
    </xdr:to>
    <xdr:sp macro="" textlink="">
      <xdr:nvSpPr>
        <xdr:cNvPr id="1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421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109</xdr:row>
      <xdr:rowOff>0</xdr:rowOff>
    </xdr:from>
    <xdr:to>
      <xdr:col>5</xdr:col>
      <xdr:colOff>304800</xdr:colOff>
      <xdr:row>110</xdr:row>
      <xdr:rowOff>19050</xdr:rowOff>
    </xdr:to>
    <xdr:sp macro="" textlink="">
      <xdr:nvSpPr>
        <xdr:cNvPr id="1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109</xdr:row>
      <xdr:rowOff>0</xdr:rowOff>
    </xdr:from>
    <xdr:to>
      <xdr:col>5</xdr:col>
      <xdr:colOff>304800</xdr:colOff>
      <xdr:row>110</xdr:row>
      <xdr:rowOff>19050</xdr:rowOff>
    </xdr:to>
    <xdr:sp macro="" textlink="">
      <xdr:nvSpPr>
        <xdr:cNvPr id="15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109</xdr:row>
      <xdr:rowOff>0</xdr:rowOff>
    </xdr:from>
    <xdr:to>
      <xdr:col>16</xdr:col>
      <xdr:colOff>190500</xdr:colOff>
      <xdr:row>110</xdr:row>
      <xdr:rowOff>9525</xdr:rowOff>
    </xdr:to>
    <xdr:sp macro="" textlink="">
      <xdr:nvSpPr>
        <xdr:cNvPr id="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1485900</xdr:colOff>
      <xdr:row>109</xdr:row>
      <xdr:rowOff>0</xdr:rowOff>
    </xdr:from>
    <xdr:to>
      <xdr:col>17</xdr:col>
      <xdr:colOff>104775</xdr:colOff>
      <xdr:row>112</xdr:row>
      <xdr:rowOff>291464</xdr:rowOff>
    </xdr:to>
    <xdr:sp macro="" textlink="">
      <xdr:nvSpPr>
        <xdr:cNvPr id="17" name="AutoShape 12" descr="C:\Users\PC\Desktop\JARDINERA.webp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346900"/>
          <a:ext cx="1162050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304800</xdr:colOff>
      <xdr:row>111</xdr:row>
      <xdr:rowOff>11430</xdr:rowOff>
    </xdr:to>
    <xdr:sp macro="" textlink="">
      <xdr:nvSpPr>
        <xdr:cNvPr id="18" name="AutoShape 13" descr="C:\Users\PC\Desktop\JARDINERA.webp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6421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259080</xdr:colOff>
      <xdr:row>31</xdr:row>
      <xdr:rowOff>108585</xdr:rowOff>
    </xdr:from>
    <xdr:to>
      <xdr:col>5</xdr:col>
      <xdr:colOff>878402</xdr:colOff>
      <xdr:row>33</xdr:row>
      <xdr:rowOff>257175</xdr:rowOff>
    </xdr:to>
    <xdr:pic>
      <xdr:nvPicPr>
        <xdr:cNvPr id="19" name="Imagen 25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64605" y="9214485"/>
          <a:ext cx="619322" cy="75819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83</xdr:row>
      <xdr:rowOff>114300</xdr:rowOff>
    </xdr:from>
    <xdr:to>
      <xdr:col>5</xdr:col>
      <xdr:colOff>1224328</xdr:colOff>
      <xdr:row>86</xdr:row>
      <xdr:rowOff>258812</xdr:rowOff>
    </xdr:to>
    <xdr:pic>
      <xdr:nvPicPr>
        <xdr:cNvPr id="20" name="Imagen 44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43625" y="24955500"/>
          <a:ext cx="1186228" cy="105891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94</xdr:row>
      <xdr:rowOff>0</xdr:rowOff>
    </xdr:from>
    <xdr:to>
      <xdr:col>5</xdr:col>
      <xdr:colOff>304800</xdr:colOff>
      <xdr:row>95</xdr:row>
      <xdr:rowOff>5715</xdr:rowOff>
    </xdr:to>
    <xdr:sp macro="" textlink="">
      <xdr:nvSpPr>
        <xdr:cNvPr id="21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281940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94</xdr:row>
      <xdr:rowOff>0</xdr:rowOff>
    </xdr:from>
    <xdr:to>
      <xdr:col>5</xdr:col>
      <xdr:colOff>304800</xdr:colOff>
      <xdr:row>95</xdr:row>
      <xdr:rowOff>5715</xdr:rowOff>
    </xdr:to>
    <xdr:sp macro="" textlink="">
      <xdr:nvSpPr>
        <xdr:cNvPr id="22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281940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93345</xdr:colOff>
      <xdr:row>92</xdr:row>
      <xdr:rowOff>43815</xdr:rowOff>
    </xdr:from>
    <xdr:to>
      <xdr:col>5</xdr:col>
      <xdr:colOff>1150620</xdr:colOff>
      <xdr:row>95</xdr:row>
      <xdr:rowOff>213360</xdr:rowOff>
    </xdr:to>
    <xdr:pic>
      <xdr:nvPicPr>
        <xdr:cNvPr id="23" name="Imagen 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98870" y="27628215"/>
          <a:ext cx="1057275" cy="1083945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6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7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2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30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109</xdr:row>
      <xdr:rowOff>0</xdr:rowOff>
    </xdr:from>
    <xdr:ext cx="304800" cy="304800"/>
    <xdr:sp macro="" textlink="">
      <xdr:nvSpPr>
        <xdr:cNvPr id="31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175260</xdr:colOff>
      <xdr:row>99</xdr:row>
      <xdr:rowOff>190500</xdr:rowOff>
    </xdr:from>
    <xdr:to>
      <xdr:col>5</xdr:col>
      <xdr:colOff>1113540</xdr:colOff>
      <xdr:row>102</xdr:row>
      <xdr:rowOff>148590</xdr:rowOff>
    </xdr:to>
    <xdr:pic>
      <xdr:nvPicPr>
        <xdr:cNvPr id="32" name="Imagen 38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80785" y="29832300"/>
          <a:ext cx="938280" cy="87249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37</xdr:row>
      <xdr:rowOff>180974</xdr:rowOff>
    </xdr:from>
    <xdr:to>
      <xdr:col>5</xdr:col>
      <xdr:colOff>878673</xdr:colOff>
      <xdr:row>40</xdr:row>
      <xdr:rowOff>304799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96025" y="11115674"/>
          <a:ext cx="688173" cy="1038225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74</xdr:row>
      <xdr:rowOff>28575</xdr:rowOff>
    </xdr:from>
    <xdr:to>
      <xdr:col>5</xdr:col>
      <xdr:colOff>954405</xdr:colOff>
      <xdr:row>75</xdr:row>
      <xdr:rowOff>226695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9850" y="22126575"/>
          <a:ext cx="640080" cy="502920"/>
        </a:xfrm>
        <a:prstGeom prst="rect">
          <a:avLst/>
        </a:prstGeom>
      </xdr:spPr>
    </xdr:pic>
    <xdr:clientData/>
  </xdr:twoCellAnchor>
  <xdr:twoCellAnchor editAs="oneCell">
    <xdr:from>
      <xdr:col>5</xdr:col>
      <xdr:colOff>249555</xdr:colOff>
      <xdr:row>71</xdr:row>
      <xdr:rowOff>30480</xdr:rowOff>
    </xdr:from>
    <xdr:to>
      <xdr:col>5</xdr:col>
      <xdr:colOff>916305</xdr:colOff>
      <xdr:row>72</xdr:row>
      <xdr:rowOff>256359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5080" y="21214080"/>
          <a:ext cx="666750" cy="53067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SpPr>
          <a:spLocks noChangeAspect="1" noChangeArrowheads="1"/>
        </xdr:cNvSpPr>
      </xdr:nvSpPr>
      <xdr:spPr bwMode="auto">
        <a:xfrm>
          <a:off x="7343775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147155</xdr:colOff>
      <xdr:row>49</xdr:row>
      <xdr:rowOff>66675</xdr:rowOff>
    </xdr:from>
    <xdr:to>
      <xdr:col>5</xdr:col>
      <xdr:colOff>1066800</xdr:colOff>
      <xdr:row>52</xdr:row>
      <xdr:rowOff>228600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2680" y="14658975"/>
          <a:ext cx="919645" cy="10763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109</xdr:row>
      <xdr:rowOff>0</xdr:rowOff>
    </xdr:from>
    <xdr:to>
      <xdr:col>16</xdr:col>
      <xdr:colOff>190500</xdr:colOff>
      <xdr:row>110</xdr:row>
      <xdr:rowOff>9525</xdr:rowOff>
    </xdr:to>
    <xdr:sp macro="" textlink="">
      <xdr:nvSpPr>
        <xdr:cNvPr id="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SpPr>
          <a:spLocks noChangeAspect="1" noChangeArrowheads="1"/>
        </xdr:cNvSpPr>
      </xdr:nvSpPr>
      <xdr:spPr bwMode="auto">
        <a:xfrm>
          <a:off x="765810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109</xdr:row>
      <xdr:rowOff>0</xdr:rowOff>
    </xdr:from>
    <xdr:to>
      <xdr:col>17</xdr:col>
      <xdr:colOff>83820</xdr:colOff>
      <xdr:row>112</xdr:row>
      <xdr:rowOff>291464</xdr:rowOff>
    </xdr:to>
    <xdr:sp macro="" textlink="">
      <xdr:nvSpPr>
        <xdr:cNvPr id="42" name="AutoShape 12" descr="C:\Users\PC\Desktop\JARDINERA.webp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7658100" y="32346900"/>
          <a:ext cx="114109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SpPr>
          <a:spLocks noChangeAspect="1" noChangeArrowheads="1"/>
        </xdr:cNvSpPr>
      </xdr:nvSpPr>
      <xdr:spPr bwMode="auto">
        <a:xfrm>
          <a:off x="765810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765810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765810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109</xdr:row>
      <xdr:rowOff>0</xdr:rowOff>
    </xdr:from>
    <xdr:ext cx="304800" cy="297180"/>
    <xdr:sp macro="" textlink="">
      <xdr:nvSpPr>
        <xdr:cNvPr id="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765810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109</xdr:row>
      <xdr:rowOff>0</xdr:rowOff>
    </xdr:from>
    <xdr:ext cx="1183005" cy="1169669"/>
    <xdr:sp macro="" textlink="">
      <xdr:nvSpPr>
        <xdr:cNvPr id="49" name="AutoShape 12" descr="C:\Users\PC\Desktop\JARDINERA.webp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109</xdr:row>
      <xdr:rowOff>0</xdr:rowOff>
    </xdr:from>
    <xdr:ext cx="304800" cy="297180"/>
    <xdr:sp macro="" textlink="">
      <xdr:nvSpPr>
        <xdr:cNvPr id="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109</xdr:row>
      <xdr:rowOff>0</xdr:rowOff>
    </xdr:from>
    <xdr:ext cx="1183005" cy="1169669"/>
    <xdr:sp macro="" textlink="">
      <xdr:nvSpPr>
        <xdr:cNvPr id="55" name="AutoShape 12" descr="C:\Users\PC\Desktop\JARDINERA.webp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5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175260</xdr:colOff>
      <xdr:row>131</xdr:row>
      <xdr:rowOff>180976</xdr:rowOff>
    </xdr:from>
    <xdr:to>
      <xdr:col>5</xdr:col>
      <xdr:colOff>1095376</xdr:colOff>
      <xdr:row>135</xdr:row>
      <xdr:rowOff>10979</xdr:rowOff>
    </xdr:to>
    <xdr:pic>
      <xdr:nvPicPr>
        <xdr:cNvPr id="60" name="Imagen 36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280785" y="39328726"/>
          <a:ext cx="920116" cy="101110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170</xdr:row>
      <xdr:rowOff>0</xdr:rowOff>
    </xdr:from>
    <xdr:to>
      <xdr:col>5</xdr:col>
      <xdr:colOff>304800</xdr:colOff>
      <xdr:row>171</xdr:row>
      <xdr:rowOff>40005</xdr:rowOff>
    </xdr:to>
    <xdr:sp macro="" textlink="">
      <xdr:nvSpPr>
        <xdr:cNvPr id="6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76812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170</xdr:row>
      <xdr:rowOff>0</xdr:rowOff>
    </xdr:from>
    <xdr:to>
      <xdr:col>5</xdr:col>
      <xdr:colOff>304800</xdr:colOff>
      <xdr:row>171</xdr:row>
      <xdr:rowOff>40005</xdr:rowOff>
    </xdr:to>
    <xdr:sp macro="" textlink="">
      <xdr:nvSpPr>
        <xdr:cNvPr id="6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76812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170</xdr:row>
      <xdr:rowOff>0</xdr:rowOff>
    </xdr:from>
    <xdr:to>
      <xdr:col>5</xdr:col>
      <xdr:colOff>304800</xdr:colOff>
      <xdr:row>171</xdr:row>
      <xdr:rowOff>40005</xdr:rowOff>
    </xdr:to>
    <xdr:sp macro="" textlink="">
      <xdr:nvSpPr>
        <xdr:cNvPr id="6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76812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170</xdr:row>
      <xdr:rowOff>0</xdr:rowOff>
    </xdr:from>
    <xdr:to>
      <xdr:col>5</xdr:col>
      <xdr:colOff>304800</xdr:colOff>
      <xdr:row>171</xdr:row>
      <xdr:rowOff>40005</xdr:rowOff>
    </xdr:to>
    <xdr:sp macro="" textlink="">
      <xdr:nvSpPr>
        <xdr:cNvPr id="6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768125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304801</xdr:colOff>
      <xdr:row>159</xdr:row>
      <xdr:rowOff>171310</xdr:rowOff>
    </xdr:from>
    <xdr:to>
      <xdr:col>5</xdr:col>
      <xdr:colOff>914401</xdr:colOff>
      <xdr:row>162</xdr:row>
      <xdr:rowOff>120986</xdr:rowOff>
    </xdr:to>
    <xdr:pic>
      <xdr:nvPicPr>
        <xdr:cNvPr id="65" name="Imagen 48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410326" y="47291485"/>
          <a:ext cx="609600" cy="835501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171</xdr:row>
      <xdr:rowOff>123288</xdr:rowOff>
    </xdr:from>
    <xdr:to>
      <xdr:col>5</xdr:col>
      <xdr:colOff>1038225</xdr:colOff>
      <xdr:row>173</xdr:row>
      <xdr:rowOff>190500</xdr:rowOff>
    </xdr:to>
    <xdr:pic>
      <xdr:nvPicPr>
        <xdr:cNvPr id="66" name="Imagen 41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b="21039"/>
        <a:stretch/>
      </xdr:blipFill>
      <xdr:spPr>
        <a:xfrm>
          <a:off x="6372225" y="50186688"/>
          <a:ext cx="771525" cy="65776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156</xdr:row>
      <xdr:rowOff>0</xdr:rowOff>
    </xdr:from>
    <xdr:to>
      <xdr:col>5</xdr:col>
      <xdr:colOff>304800</xdr:colOff>
      <xdr:row>157</xdr:row>
      <xdr:rowOff>40005</xdr:rowOff>
    </xdr:to>
    <xdr:sp macro="" textlink="">
      <xdr:nvSpPr>
        <xdr:cNvPr id="67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5929550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156</xdr:row>
      <xdr:rowOff>0</xdr:rowOff>
    </xdr:from>
    <xdr:to>
      <xdr:col>5</xdr:col>
      <xdr:colOff>304800</xdr:colOff>
      <xdr:row>157</xdr:row>
      <xdr:rowOff>40005</xdr:rowOff>
    </xdr:to>
    <xdr:sp macro="" textlink="">
      <xdr:nvSpPr>
        <xdr:cNvPr id="68" name="AutoShape 13" descr="C:\Users\PC\Desktop\JARDINERA.webp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5929550"/>
          <a:ext cx="304800" cy="33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72389</xdr:colOff>
      <xdr:row>151</xdr:row>
      <xdr:rowOff>295275</xdr:rowOff>
    </xdr:from>
    <xdr:to>
      <xdr:col>5</xdr:col>
      <xdr:colOff>1177336</xdr:colOff>
      <xdr:row>155</xdr:row>
      <xdr:rowOff>245745</xdr:rowOff>
    </xdr:to>
    <xdr:pic>
      <xdr:nvPicPr>
        <xdr:cNvPr id="69" name="Imagen 55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77914" y="44748450"/>
          <a:ext cx="1104947" cy="113157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109</xdr:row>
      <xdr:rowOff>0</xdr:rowOff>
    </xdr:from>
    <xdr:to>
      <xdr:col>5</xdr:col>
      <xdr:colOff>304800</xdr:colOff>
      <xdr:row>110</xdr:row>
      <xdr:rowOff>51435</xdr:rowOff>
    </xdr:to>
    <xdr:sp macro="" textlink="">
      <xdr:nvSpPr>
        <xdr:cNvPr id="70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39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109</xdr:row>
      <xdr:rowOff>0</xdr:rowOff>
    </xdr:from>
    <xdr:to>
      <xdr:col>5</xdr:col>
      <xdr:colOff>304800</xdr:colOff>
      <xdr:row>110</xdr:row>
      <xdr:rowOff>51435</xdr:rowOff>
    </xdr:to>
    <xdr:sp macro="" textlink="">
      <xdr:nvSpPr>
        <xdr:cNvPr id="71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32346900"/>
          <a:ext cx="304800" cy="339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200025</xdr:colOff>
      <xdr:row>127</xdr:row>
      <xdr:rowOff>20955</xdr:rowOff>
    </xdr:from>
    <xdr:to>
      <xdr:col>5</xdr:col>
      <xdr:colOff>1068705</xdr:colOff>
      <xdr:row>130</xdr:row>
      <xdr:rowOff>95631</xdr:rowOff>
    </xdr:to>
    <xdr:pic>
      <xdr:nvPicPr>
        <xdr:cNvPr id="72" name="Imagen 50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305550" y="37987605"/>
          <a:ext cx="868680" cy="960501"/>
        </a:xfrm>
        <a:prstGeom prst="rect">
          <a:avLst/>
        </a:prstGeom>
      </xdr:spPr>
    </xdr:pic>
    <xdr:clientData/>
  </xdr:twoCellAnchor>
  <xdr:twoCellAnchor editAs="oneCell">
    <xdr:from>
      <xdr:col>5</xdr:col>
      <xdr:colOff>358140</xdr:colOff>
      <xdr:row>116</xdr:row>
      <xdr:rowOff>41909</xdr:rowOff>
    </xdr:from>
    <xdr:to>
      <xdr:col>5</xdr:col>
      <xdr:colOff>1219200</xdr:colOff>
      <xdr:row>120</xdr:row>
      <xdr:rowOff>97701</xdr:rowOff>
    </xdr:to>
    <xdr:pic>
      <xdr:nvPicPr>
        <xdr:cNvPr id="73" name="Imagen 4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t="33465" r="-6123"/>
        <a:stretch/>
      </xdr:blipFill>
      <xdr:spPr>
        <a:xfrm>
          <a:off x="6463665" y="34455734"/>
          <a:ext cx="861060" cy="1236892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168</xdr:row>
      <xdr:rowOff>0</xdr:rowOff>
    </xdr:from>
    <xdr:ext cx="304800" cy="304800"/>
    <xdr:sp macro="" textlink="">
      <xdr:nvSpPr>
        <xdr:cNvPr id="7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177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168</xdr:row>
      <xdr:rowOff>0</xdr:rowOff>
    </xdr:from>
    <xdr:ext cx="304800" cy="304800"/>
    <xdr:sp macro="" textlink="">
      <xdr:nvSpPr>
        <xdr:cNvPr id="7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4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177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168</xdr:row>
      <xdr:rowOff>0</xdr:rowOff>
    </xdr:from>
    <xdr:ext cx="304800" cy="304800"/>
    <xdr:sp macro="" textlink="">
      <xdr:nvSpPr>
        <xdr:cNvPr id="76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177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168</xdr:row>
      <xdr:rowOff>0</xdr:rowOff>
    </xdr:from>
    <xdr:ext cx="304800" cy="304800"/>
    <xdr:sp macro="" textlink="">
      <xdr:nvSpPr>
        <xdr:cNvPr id="77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9177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257175</xdr:colOff>
      <xdr:row>111</xdr:row>
      <xdr:rowOff>153749</xdr:rowOff>
    </xdr:from>
    <xdr:to>
      <xdr:col>5</xdr:col>
      <xdr:colOff>1049655</xdr:colOff>
      <xdr:row>114</xdr:row>
      <xdr:rowOff>231135</xdr:rowOff>
    </xdr:to>
    <xdr:pic>
      <xdr:nvPicPr>
        <xdr:cNvPr id="78" name="16 Imagen">
          <a:extLst>
            <a:ext uri="{FF2B5EF4-FFF2-40B4-BE49-F238E27FC236}">
              <a16:creationId xmlns:a16="http://schemas.microsoft.com/office/drawing/2014/main" id="{00000000-0008-0000-02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362700" y="33091199"/>
          <a:ext cx="792480" cy="963211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165</xdr:row>
      <xdr:rowOff>0</xdr:rowOff>
    </xdr:from>
    <xdr:ext cx="304800" cy="304800"/>
    <xdr:sp macro="" textlink="">
      <xdr:nvSpPr>
        <xdr:cNvPr id="79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8291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165</xdr:row>
      <xdr:rowOff>0</xdr:rowOff>
    </xdr:from>
    <xdr:ext cx="304800" cy="304800"/>
    <xdr:sp macro="" textlink="">
      <xdr:nvSpPr>
        <xdr:cNvPr id="80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8291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165</xdr:row>
      <xdr:rowOff>0</xdr:rowOff>
    </xdr:from>
    <xdr:ext cx="304800" cy="304800"/>
    <xdr:sp macro="" textlink="">
      <xdr:nvSpPr>
        <xdr:cNvPr id="81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8291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165</xdr:row>
      <xdr:rowOff>0</xdr:rowOff>
    </xdr:from>
    <xdr:ext cx="304800" cy="304800"/>
    <xdr:sp macro="" textlink="">
      <xdr:nvSpPr>
        <xdr:cNvPr id="82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8291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371477</xdr:colOff>
      <xdr:row>168</xdr:row>
      <xdr:rowOff>32385</xdr:rowOff>
    </xdr:from>
    <xdr:ext cx="592455" cy="592455"/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477002" y="49209960"/>
          <a:ext cx="592455" cy="592455"/>
        </a:xfrm>
        <a:prstGeom prst="rect">
          <a:avLst/>
        </a:prstGeom>
      </xdr:spPr>
    </xdr:pic>
    <xdr:clientData/>
  </xdr:oneCellAnchor>
  <xdr:twoCellAnchor editAs="oneCell">
    <xdr:from>
      <xdr:col>5</xdr:col>
      <xdr:colOff>396240</xdr:colOff>
      <xdr:row>164</xdr:row>
      <xdr:rowOff>87630</xdr:rowOff>
    </xdr:from>
    <xdr:to>
      <xdr:col>5</xdr:col>
      <xdr:colOff>875767</xdr:colOff>
      <xdr:row>167</xdr:row>
      <xdr:rowOff>123826</xdr:rowOff>
    </xdr:to>
    <xdr:pic>
      <xdr:nvPicPr>
        <xdr:cNvPr id="84" name="39 Imagen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765" y="48084105"/>
          <a:ext cx="479527" cy="922021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175</xdr:row>
      <xdr:rowOff>19050</xdr:rowOff>
    </xdr:from>
    <xdr:to>
      <xdr:col>5</xdr:col>
      <xdr:colOff>990600</xdr:colOff>
      <xdr:row>177</xdr:row>
      <xdr:rowOff>64861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989"/>
        <a:stretch/>
      </xdr:blipFill>
      <xdr:spPr>
        <a:xfrm>
          <a:off x="6305550" y="51263550"/>
          <a:ext cx="790575" cy="636361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152401</xdr:colOff>
      <xdr:row>121</xdr:row>
      <xdr:rowOff>19050</xdr:rowOff>
    </xdr:from>
    <xdr:to>
      <xdr:col>5</xdr:col>
      <xdr:colOff>1132795</xdr:colOff>
      <xdr:row>124</xdr:row>
      <xdr:rowOff>161925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7926" y="35909250"/>
          <a:ext cx="980394" cy="1028700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176</xdr:row>
      <xdr:rowOff>0</xdr:rowOff>
    </xdr:from>
    <xdr:ext cx="304800" cy="306705"/>
    <xdr:sp macro="" textlink="">
      <xdr:nvSpPr>
        <xdr:cNvPr id="87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15397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176</xdr:row>
      <xdr:rowOff>0</xdr:rowOff>
    </xdr:from>
    <xdr:ext cx="304800" cy="306705"/>
    <xdr:sp macro="" textlink="">
      <xdr:nvSpPr>
        <xdr:cNvPr id="88" name="AutoShape 13" descr="C:\Users\PC\Desktop\JARDINERA.webp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1539775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144</xdr:row>
      <xdr:rowOff>0</xdr:rowOff>
    </xdr:from>
    <xdr:ext cx="304800" cy="306705"/>
    <xdr:sp macro="" textlink="">
      <xdr:nvSpPr>
        <xdr:cNvPr id="89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3862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144</xdr:row>
      <xdr:rowOff>0</xdr:rowOff>
    </xdr:from>
    <xdr:ext cx="304800" cy="306705"/>
    <xdr:sp macro="" textlink="">
      <xdr:nvSpPr>
        <xdr:cNvPr id="90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5A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3862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144</xdr:row>
      <xdr:rowOff>0</xdr:rowOff>
    </xdr:from>
    <xdr:ext cx="304800" cy="306705"/>
    <xdr:sp macro="" textlink="">
      <xdr:nvSpPr>
        <xdr:cNvPr id="91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5B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3862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144</xdr:row>
      <xdr:rowOff>0</xdr:rowOff>
    </xdr:from>
    <xdr:ext cx="304800" cy="306705"/>
    <xdr:sp macro="" textlink="">
      <xdr:nvSpPr>
        <xdr:cNvPr id="92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5C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238625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142</xdr:row>
      <xdr:rowOff>0</xdr:rowOff>
    </xdr:from>
    <xdr:ext cx="304800" cy="304800"/>
    <xdr:sp macro="" textlink="">
      <xdr:nvSpPr>
        <xdr:cNvPr id="93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5D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179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142</xdr:row>
      <xdr:rowOff>0</xdr:rowOff>
    </xdr:from>
    <xdr:ext cx="304800" cy="304800"/>
    <xdr:sp macro="" textlink="">
      <xdr:nvSpPr>
        <xdr:cNvPr id="94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5E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179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142</xdr:row>
      <xdr:rowOff>0</xdr:rowOff>
    </xdr:from>
    <xdr:ext cx="304800" cy="304800"/>
    <xdr:sp macro="" textlink="">
      <xdr:nvSpPr>
        <xdr:cNvPr id="95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5F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179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142</xdr:row>
      <xdr:rowOff>0</xdr:rowOff>
    </xdr:from>
    <xdr:ext cx="304800" cy="304800"/>
    <xdr:sp macro="" textlink="">
      <xdr:nvSpPr>
        <xdr:cNvPr id="96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60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4179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188</xdr:row>
      <xdr:rowOff>0</xdr:rowOff>
    </xdr:from>
    <xdr:ext cx="304800" cy="304800"/>
    <xdr:sp macro="" textlink="">
      <xdr:nvSpPr>
        <xdr:cNvPr id="97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61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5587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188</xdr:row>
      <xdr:rowOff>0</xdr:rowOff>
    </xdr:from>
    <xdr:ext cx="304800" cy="304800"/>
    <xdr:sp macro="" textlink="">
      <xdr:nvSpPr>
        <xdr:cNvPr id="98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62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5587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188</xdr:row>
      <xdr:rowOff>0</xdr:rowOff>
    </xdr:from>
    <xdr:ext cx="304800" cy="304800"/>
    <xdr:sp macro="" textlink="">
      <xdr:nvSpPr>
        <xdr:cNvPr id="99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63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5587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188</xdr:row>
      <xdr:rowOff>0</xdr:rowOff>
    </xdr:from>
    <xdr:ext cx="304800" cy="304800"/>
    <xdr:sp macro="" textlink="">
      <xdr:nvSpPr>
        <xdr:cNvPr id="100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64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5587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191</xdr:row>
      <xdr:rowOff>0</xdr:rowOff>
    </xdr:from>
    <xdr:ext cx="304800" cy="304800"/>
    <xdr:sp macro="" textlink="">
      <xdr:nvSpPr>
        <xdr:cNvPr id="10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65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6473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191</xdr:row>
      <xdr:rowOff>0</xdr:rowOff>
    </xdr:from>
    <xdr:ext cx="304800" cy="304800"/>
    <xdr:sp macro="" textlink="">
      <xdr:nvSpPr>
        <xdr:cNvPr id="10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66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6473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191</xdr:row>
      <xdr:rowOff>0</xdr:rowOff>
    </xdr:from>
    <xdr:ext cx="304800" cy="304800"/>
    <xdr:sp macro="" textlink="">
      <xdr:nvSpPr>
        <xdr:cNvPr id="10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67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6473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191</xdr:row>
      <xdr:rowOff>0</xdr:rowOff>
    </xdr:from>
    <xdr:ext cx="304800" cy="304800"/>
    <xdr:sp macro="" textlink="">
      <xdr:nvSpPr>
        <xdr:cNvPr id="10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6800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56473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200025</xdr:colOff>
      <xdr:row>136</xdr:row>
      <xdr:rowOff>276225</xdr:rowOff>
    </xdr:from>
    <xdr:to>
      <xdr:col>5</xdr:col>
      <xdr:colOff>963757</xdr:colOff>
      <xdr:row>139</xdr:row>
      <xdr:rowOff>276225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2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05550" y="40900350"/>
          <a:ext cx="763732" cy="88582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142</xdr:row>
      <xdr:rowOff>66675</xdr:rowOff>
    </xdr:from>
    <xdr:to>
      <xdr:col>5</xdr:col>
      <xdr:colOff>1038225</xdr:colOff>
      <xdr:row>145</xdr:row>
      <xdr:rowOff>180975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00000000-0008-0000-02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43650" y="42110025"/>
          <a:ext cx="800100" cy="100012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145</xdr:row>
      <xdr:rowOff>200025</xdr:rowOff>
    </xdr:from>
    <xdr:to>
      <xdr:col>5</xdr:col>
      <xdr:colOff>1047750</xdr:colOff>
      <xdr:row>148</xdr:row>
      <xdr:rowOff>293629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2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00" y="43186350"/>
          <a:ext cx="904875" cy="979429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191</xdr:row>
      <xdr:rowOff>66674</xdr:rowOff>
    </xdr:from>
    <xdr:to>
      <xdr:col>5</xdr:col>
      <xdr:colOff>1088390</xdr:colOff>
      <xdr:row>193</xdr:row>
      <xdr:rowOff>276225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00000000-0008-0000-02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661" b="30452"/>
        <a:stretch/>
      </xdr:blipFill>
      <xdr:spPr>
        <a:xfrm>
          <a:off x="6296025" y="56245124"/>
          <a:ext cx="897890" cy="800101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182</xdr:row>
      <xdr:rowOff>142875</xdr:rowOff>
    </xdr:from>
    <xdr:to>
      <xdr:col>5</xdr:col>
      <xdr:colOff>1057275</xdr:colOff>
      <xdr:row>185</xdr:row>
      <xdr:rowOff>19050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00000000-0008-0000-0200-00006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2857"/>
        <a:stretch/>
      </xdr:blipFill>
      <xdr:spPr>
        <a:xfrm>
          <a:off x="6362700" y="54016275"/>
          <a:ext cx="800100" cy="76200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19051</xdr:colOff>
      <xdr:row>187</xdr:row>
      <xdr:rowOff>200026</xdr:rowOff>
    </xdr:from>
    <xdr:to>
      <xdr:col>6</xdr:col>
      <xdr:colOff>0</xdr:colOff>
      <xdr:row>189</xdr:row>
      <xdr:rowOff>181572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00000000-0008-0000-02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4576" y="55521226"/>
          <a:ext cx="1219200" cy="572096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6F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109</xdr:row>
      <xdr:rowOff>0</xdr:rowOff>
    </xdr:from>
    <xdr:ext cx="1183005" cy="1169669"/>
    <xdr:sp macro="" textlink="">
      <xdr:nvSpPr>
        <xdr:cNvPr id="112" name="AutoShape 12" descr="C:\Users\PC\Desktop\JARDINERA.webp">
          <a:extLst>
            <a:ext uri="{FF2B5EF4-FFF2-40B4-BE49-F238E27FC236}">
              <a16:creationId xmlns:a16="http://schemas.microsoft.com/office/drawing/2014/main" id="{00000000-0008-0000-0200-000070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71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72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73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109</xdr:row>
      <xdr:rowOff>0</xdr:rowOff>
    </xdr:from>
    <xdr:ext cx="304800" cy="297180"/>
    <xdr:sp macro="" textlink="">
      <xdr:nvSpPr>
        <xdr:cNvPr id="1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74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1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75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109</xdr:row>
      <xdr:rowOff>0</xdr:rowOff>
    </xdr:from>
    <xdr:ext cx="1183005" cy="1169669"/>
    <xdr:sp macro="" textlink="">
      <xdr:nvSpPr>
        <xdr:cNvPr id="118" name="AutoShape 12" descr="C:\Users\PC\Desktop\JARDINERA.webp">
          <a:extLst>
            <a:ext uri="{FF2B5EF4-FFF2-40B4-BE49-F238E27FC236}">
              <a16:creationId xmlns:a16="http://schemas.microsoft.com/office/drawing/2014/main" id="{00000000-0008-0000-0200-000076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1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77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2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78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2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79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109</xdr:row>
      <xdr:rowOff>0</xdr:rowOff>
    </xdr:from>
    <xdr:ext cx="304800" cy="297180"/>
    <xdr:sp macro="" textlink="">
      <xdr:nvSpPr>
        <xdr:cNvPr id="12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7A000000}"/>
            </a:ext>
          </a:extLst>
        </xdr:cNvPr>
        <xdr:cNvSpPr>
          <a:spLocks noChangeAspect="1" noChangeArrowheads="1"/>
        </xdr:cNvSpPr>
      </xdr:nvSpPr>
      <xdr:spPr bwMode="auto">
        <a:xfrm>
          <a:off x="7905750" y="323469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483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E3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484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E4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485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E5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486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E6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487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200-0000E7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11430</xdr:rowOff>
    </xdr:to>
    <xdr:sp macro="" textlink="">
      <xdr:nvSpPr>
        <xdr:cNvPr id="488" name="AutoShape 13" descr="C:\Users\PC\Desktop\JARDINERA.webp">
          <a:extLst>
            <a:ext uri="{FF2B5EF4-FFF2-40B4-BE49-F238E27FC236}">
              <a16:creationId xmlns:a16="http://schemas.microsoft.com/office/drawing/2014/main" id="{00000000-0008-0000-0200-0000E8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15240</xdr:rowOff>
    </xdr:to>
    <xdr:sp macro="" textlink="">
      <xdr:nvSpPr>
        <xdr:cNvPr id="489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200-0000E9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304800</xdr:colOff>
      <xdr:row>199</xdr:row>
      <xdr:rowOff>15240</xdr:rowOff>
    </xdr:to>
    <xdr:sp macro="" textlink="">
      <xdr:nvSpPr>
        <xdr:cNvPr id="490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200-0000EA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49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EB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49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EC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49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ED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49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EE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495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EF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496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200-0000F0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497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200-0000F1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198</xdr:row>
      <xdr:rowOff>0</xdr:rowOff>
    </xdr:from>
    <xdr:ext cx="304800" cy="304800"/>
    <xdr:sp macro="" textlink="">
      <xdr:nvSpPr>
        <xdr:cNvPr id="498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200-0000F2010000}"/>
            </a:ext>
          </a:extLst>
        </xdr:cNvPr>
        <xdr:cNvSpPr>
          <a:spLocks noChangeAspect="1" noChangeArrowheads="1"/>
        </xdr:cNvSpPr>
      </xdr:nvSpPr>
      <xdr:spPr bwMode="auto">
        <a:xfrm>
          <a:off x="6105525" y="118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152400</xdr:colOff>
      <xdr:row>203</xdr:row>
      <xdr:rowOff>161925</xdr:rowOff>
    </xdr:from>
    <xdr:to>
      <xdr:col>5</xdr:col>
      <xdr:colOff>967740</xdr:colOff>
      <xdr:row>207</xdr:row>
      <xdr:rowOff>70485</xdr:rowOff>
    </xdr:to>
    <xdr:pic>
      <xdr:nvPicPr>
        <xdr:cNvPr id="499" name="Imagen 498">
          <a:extLst>
            <a:ext uri="{FF2B5EF4-FFF2-40B4-BE49-F238E27FC236}">
              <a16:creationId xmlns:a16="http://schemas.microsoft.com/office/drawing/2014/main" id="{00000000-0008-0000-02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BEBA8EAE-BF5A-486C-A8C5-ECC9F3942E4B}">
              <a14:imgProps xmlns:a14="http://schemas.microsoft.com/office/drawing/2010/main">
                <a14:imgLayer r:embed="rId36">
                  <a14:imgEffect>
                    <a14:brightnessContrast bright="2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7925" y="2600325"/>
          <a:ext cx="815340" cy="1089660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214</xdr:row>
      <xdr:rowOff>47625</xdr:rowOff>
    </xdr:from>
    <xdr:to>
      <xdr:col>5</xdr:col>
      <xdr:colOff>1045845</xdr:colOff>
      <xdr:row>218</xdr:row>
      <xdr:rowOff>78105</xdr:rowOff>
    </xdr:to>
    <xdr:pic>
      <xdr:nvPicPr>
        <xdr:cNvPr id="500" name="Imagen 499">
          <a:extLst>
            <a:ext uri="{FF2B5EF4-FFF2-40B4-BE49-F238E27FC236}">
              <a16:creationId xmlns:a16="http://schemas.microsoft.com/office/drawing/2014/main" id="{00000000-0008-0000-02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BEBA8EAE-BF5A-486C-A8C5-ECC9F3942E4B}">
              <a14:imgProps xmlns:a14="http://schemas.microsoft.com/office/drawing/2010/main">
                <a14:imgLayer r:embed="rId38">
                  <a14:imgEffect>
                    <a14:brightnessContrast bright="2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7450" y="5105400"/>
          <a:ext cx="883920" cy="1211580"/>
        </a:xfrm>
        <a:prstGeom prst="rect">
          <a:avLst/>
        </a:prstGeom>
      </xdr:spPr>
    </xdr:pic>
    <xdr:clientData/>
  </xdr:twoCellAnchor>
  <xdr:twoCellAnchor editAs="oneCell">
    <xdr:from>
      <xdr:col>5</xdr:col>
      <xdr:colOff>203835</xdr:colOff>
      <xdr:row>231</xdr:row>
      <xdr:rowOff>76200</xdr:rowOff>
    </xdr:from>
    <xdr:to>
      <xdr:col>5</xdr:col>
      <xdr:colOff>1042035</xdr:colOff>
      <xdr:row>234</xdr:row>
      <xdr:rowOff>270168</xdr:rowOff>
    </xdr:to>
    <xdr:pic>
      <xdr:nvPicPr>
        <xdr:cNvPr id="501" name="Imagen 500">
          <a:extLst>
            <a:ext uri="{FF2B5EF4-FFF2-40B4-BE49-F238E27FC236}">
              <a16:creationId xmlns:a16="http://schemas.microsoft.com/office/drawing/2014/main" id="{00000000-0008-0000-02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09360" y="9182100"/>
          <a:ext cx="838200" cy="1079793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223</xdr:row>
      <xdr:rowOff>19050</xdr:rowOff>
    </xdr:from>
    <xdr:to>
      <xdr:col>5</xdr:col>
      <xdr:colOff>1152525</xdr:colOff>
      <xdr:row>227</xdr:row>
      <xdr:rowOff>57150</xdr:rowOff>
    </xdr:to>
    <xdr:pic>
      <xdr:nvPicPr>
        <xdr:cNvPr id="502" name="Imagen 501">
          <a:extLst>
            <a:ext uri="{FF2B5EF4-FFF2-40B4-BE49-F238E27FC236}">
              <a16:creationId xmlns:a16="http://schemas.microsoft.com/office/drawing/2014/main" id="{00000000-0008-0000-02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0300" y="7219950"/>
          <a:ext cx="1047750" cy="1219200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243</xdr:row>
      <xdr:rowOff>200025</xdr:rowOff>
    </xdr:from>
    <xdr:to>
      <xdr:col>5</xdr:col>
      <xdr:colOff>1143000</xdr:colOff>
      <xdr:row>248</xdr:row>
      <xdr:rowOff>26739</xdr:rowOff>
    </xdr:to>
    <xdr:pic>
      <xdr:nvPicPr>
        <xdr:cNvPr id="503" name="Imagen 502">
          <a:extLst>
            <a:ext uri="{FF2B5EF4-FFF2-40B4-BE49-F238E27FC236}">
              <a16:creationId xmlns:a16="http://schemas.microsoft.com/office/drawing/2014/main" id="{00000000-0008-0000-02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0300" y="12163425"/>
          <a:ext cx="1038225" cy="130308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238</xdr:row>
      <xdr:rowOff>95250</xdr:rowOff>
    </xdr:from>
    <xdr:to>
      <xdr:col>5</xdr:col>
      <xdr:colOff>1028700</xdr:colOff>
      <xdr:row>240</xdr:row>
      <xdr:rowOff>257226</xdr:rowOff>
    </xdr:to>
    <xdr:pic>
      <xdr:nvPicPr>
        <xdr:cNvPr id="504" name="Imagen 503">
          <a:extLst>
            <a:ext uri="{FF2B5EF4-FFF2-40B4-BE49-F238E27FC236}">
              <a16:creationId xmlns:a16="http://schemas.microsoft.com/office/drawing/2014/main" id="{00000000-0008-0000-02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brightnessContrast bright="2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0" y="10868025"/>
          <a:ext cx="847725" cy="752526"/>
        </a:xfrm>
        <a:prstGeom prst="rect">
          <a:avLst/>
        </a:prstGeom>
      </xdr:spPr>
    </xdr:pic>
    <xdr:clientData/>
  </xdr:twoCellAnchor>
  <xdr:twoCellAnchor editAs="oneCell">
    <xdr:from>
      <xdr:col>5</xdr:col>
      <xdr:colOff>333376</xdr:colOff>
      <xdr:row>279</xdr:row>
      <xdr:rowOff>19050</xdr:rowOff>
    </xdr:from>
    <xdr:to>
      <xdr:col>5</xdr:col>
      <xdr:colOff>814966</xdr:colOff>
      <xdr:row>280</xdr:row>
      <xdr:rowOff>171450</xdr:rowOff>
    </xdr:to>
    <xdr:pic>
      <xdr:nvPicPr>
        <xdr:cNvPr id="505" name="Imagen 504">
          <a:extLst>
            <a:ext uri="{FF2B5EF4-FFF2-40B4-BE49-F238E27FC236}">
              <a16:creationId xmlns:a16="http://schemas.microsoft.com/office/drawing/2014/main" id="{00000000-0008-0000-02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38901" y="20793075"/>
          <a:ext cx="481590" cy="447675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323851</xdr:colOff>
      <xdr:row>275</xdr:row>
      <xdr:rowOff>28575</xdr:rowOff>
    </xdr:from>
    <xdr:to>
      <xdr:col>5</xdr:col>
      <xdr:colOff>876417</xdr:colOff>
      <xdr:row>277</xdr:row>
      <xdr:rowOff>76200</xdr:rowOff>
    </xdr:to>
    <xdr:pic>
      <xdr:nvPicPr>
        <xdr:cNvPr id="506" name="Imagen 505">
          <a:extLst>
            <a:ext uri="{FF2B5EF4-FFF2-40B4-BE49-F238E27FC236}">
              <a16:creationId xmlns:a16="http://schemas.microsoft.com/office/drawing/2014/main" id="{00000000-0008-0000-02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9376" y="19611975"/>
          <a:ext cx="552566" cy="638175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267</xdr:row>
      <xdr:rowOff>123825</xdr:rowOff>
    </xdr:from>
    <xdr:to>
      <xdr:col>5</xdr:col>
      <xdr:colOff>1009650</xdr:colOff>
      <xdr:row>271</xdr:row>
      <xdr:rowOff>89105</xdr:rowOff>
    </xdr:to>
    <xdr:pic>
      <xdr:nvPicPr>
        <xdr:cNvPr id="507" name="Imagen 506">
          <a:extLst>
            <a:ext uri="{FF2B5EF4-FFF2-40B4-BE49-F238E27FC236}">
              <a16:creationId xmlns:a16="http://schemas.microsoft.com/office/drawing/2014/main" id="{00000000-0008-0000-02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34125" y="17802225"/>
          <a:ext cx="781050" cy="114638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254</xdr:row>
      <xdr:rowOff>0</xdr:rowOff>
    </xdr:from>
    <xdr:to>
      <xdr:col>5</xdr:col>
      <xdr:colOff>1167277</xdr:colOff>
      <xdr:row>258</xdr:row>
      <xdr:rowOff>276225</xdr:rowOff>
    </xdr:to>
    <xdr:pic>
      <xdr:nvPicPr>
        <xdr:cNvPr id="508" name="Imagen 507">
          <a:extLst>
            <a:ext uri="{FF2B5EF4-FFF2-40B4-BE49-F238E27FC236}">
              <a16:creationId xmlns:a16="http://schemas.microsoft.com/office/drawing/2014/main" id="{00000000-0008-0000-02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4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3150" y="14582775"/>
          <a:ext cx="1119652" cy="145732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282</xdr:row>
      <xdr:rowOff>28575</xdr:rowOff>
    </xdr:from>
    <xdr:to>
      <xdr:col>5</xdr:col>
      <xdr:colOff>1028700</xdr:colOff>
      <xdr:row>286</xdr:row>
      <xdr:rowOff>9525</xdr:rowOff>
    </xdr:to>
    <xdr:pic>
      <xdr:nvPicPr>
        <xdr:cNvPr id="509" name="Imagen 508">
          <a:extLst>
            <a:ext uri="{FF2B5EF4-FFF2-40B4-BE49-F238E27FC236}">
              <a16:creationId xmlns:a16="http://schemas.microsoft.com/office/drawing/2014/main" id="{00000000-0008-0000-02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4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0" y="21516975"/>
          <a:ext cx="752475" cy="11620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80010</xdr:colOff>
      <xdr:row>24</xdr:row>
      <xdr:rowOff>0</xdr:rowOff>
    </xdr:from>
    <xdr:to>
      <xdr:col>5</xdr:col>
      <xdr:colOff>1154810</xdr:colOff>
      <xdr:row>28</xdr:row>
      <xdr:rowOff>167640</xdr:rowOff>
    </xdr:to>
    <xdr:pic>
      <xdr:nvPicPr>
        <xdr:cNvPr id="2" name="Imagen 5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1270" y="6972300"/>
          <a:ext cx="1074800" cy="138684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133351</xdr:colOff>
      <xdr:row>5</xdr:row>
      <xdr:rowOff>247650</xdr:rowOff>
    </xdr:from>
    <xdr:to>
      <xdr:col>5</xdr:col>
      <xdr:colOff>1160563</xdr:colOff>
      <xdr:row>10</xdr:row>
      <xdr:rowOff>95250</xdr:rowOff>
    </xdr:to>
    <xdr:pic>
      <xdr:nvPicPr>
        <xdr:cNvPr id="3" name="Imagen 6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04611" y="1428750"/>
          <a:ext cx="1027212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43</xdr:row>
      <xdr:rowOff>201930</xdr:rowOff>
    </xdr:from>
    <xdr:to>
      <xdr:col>5</xdr:col>
      <xdr:colOff>1190625</xdr:colOff>
      <xdr:row>47</xdr:row>
      <xdr:rowOff>47625</xdr:rowOff>
    </xdr:to>
    <xdr:pic>
      <xdr:nvPicPr>
        <xdr:cNvPr id="4" name="Imagen 7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347460" y="12965430"/>
          <a:ext cx="1114425" cy="1064895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116</xdr:row>
      <xdr:rowOff>74421</xdr:rowOff>
    </xdr:from>
    <xdr:to>
      <xdr:col>5</xdr:col>
      <xdr:colOff>962025</xdr:colOff>
      <xdr:row>118</xdr:row>
      <xdr:rowOff>90749</xdr:rowOff>
    </xdr:to>
    <xdr:pic>
      <xdr:nvPicPr>
        <xdr:cNvPr id="5" name="Imagen 8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10200" y="33030921"/>
          <a:ext cx="714375" cy="625928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5</xdr:col>
      <xdr:colOff>97155</xdr:colOff>
      <xdr:row>15</xdr:row>
      <xdr:rowOff>152400</xdr:rowOff>
    </xdr:from>
    <xdr:to>
      <xdr:col>5</xdr:col>
      <xdr:colOff>1162050</xdr:colOff>
      <xdr:row>18</xdr:row>
      <xdr:rowOff>259080</xdr:rowOff>
    </xdr:to>
    <xdr:pic>
      <xdr:nvPicPr>
        <xdr:cNvPr id="6" name="Imagen 9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68415" y="4381500"/>
          <a:ext cx="1064895" cy="1021080"/>
        </a:xfrm>
        <a:prstGeom prst="rect">
          <a:avLst/>
        </a:prstGeom>
      </xdr:spPr>
    </xdr:pic>
    <xdr:clientData/>
  </xdr:twoCellAnchor>
  <xdr:twoCellAnchor editAs="oneCell">
    <xdr:from>
      <xdr:col>5</xdr:col>
      <xdr:colOff>114299</xdr:colOff>
      <xdr:row>55</xdr:row>
      <xdr:rowOff>123824</xdr:rowOff>
    </xdr:from>
    <xdr:to>
      <xdr:col>5</xdr:col>
      <xdr:colOff>1118989</xdr:colOff>
      <xdr:row>58</xdr:row>
      <xdr:rowOff>219075</xdr:rowOff>
    </xdr:to>
    <xdr:pic>
      <xdr:nvPicPr>
        <xdr:cNvPr id="7" name="Imagen 1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385559" y="16544924"/>
          <a:ext cx="1004690" cy="1009651"/>
        </a:xfrm>
        <a:prstGeom prst="rect">
          <a:avLst/>
        </a:prstGeom>
      </xdr:spPr>
    </xdr:pic>
    <xdr:clientData/>
  </xdr:twoCellAnchor>
  <xdr:twoCellAnchor editAs="oneCell">
    <xdr:from>
      <xdr:col>5</xdr:col>
      <xdr:colOff>58927</xdr:colOff>
      <xdr:row>60</xdr:row>
      <xdr:rowOff>276226</xdr:rowOff>
    </xdr:from>
    <xdr:to>
      <xdr:col>5</xdr:col>
      <xdr:colOff>1224328</xdr:colOff>
      <xdr:row>64</xdr:row>
      <xdr:rowOff>213360</xdr:rowOff>
    </xdr:to>
    <xdr:pic>
      <xdr:nvPicPr>
        <xdr:cNvPr id="8" name="Imagen 18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30187" y="18221326"/>
          <a:ext cx="1165401" cy="1156334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190500</xdr:colOff>
      <xdr:row>75</xdr:row>
      <xdr:rowOff>228600</xdr:rowOff>
    </xdr:from>
    <xdr:to>
      <xdr:col>26</xdr:col>
      <xdr:colOff>904875</xdr:colOff>
      <xdr:row>83</xdr:row>
      <xdr:rowOff>41910</xdr:rowOff>
    </xdr:to>
    <xdr:pic>
      <xdr:nvPicPr>
        <xdr:cNvPr id="9" name="Imagen 19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43950" y="22631400"/>
          <a:ext cx="714375" cy="72771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66</xdr:row>
      <xdr:rowOff>161925</xdr:rowOff>
    </xdr:from>
    <xdr:to>
      <xdr:col>5</xdr:col>
      <xdr:colOff>1152525</xdr:colOff>
      <xdr:row>69</xdr:row>
      <xdr:rowOff>34289</xdr:rowOff>
    </xdr:to>
    <xdr:pic>
      <xdr:nvPicPr>
        <xdr:cNvPr id="10" name="Imagen 22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337935" y="19935825"/>
          <a:ext cx="1085850" cy="7867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34290</xdr:rowOff>
    </xdr:to>
    <xdr:sp macro="" textlink="">
      <xdr:nvSpPr>
        <xdr:cNvPr id="1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94888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34290</xdr:rowOff>
    </xdr:to>
    <xdr:sp macro="" textlink="">
      <xdr:nvSpPr>
        <xdr:cNvPr id="1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94888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34290</xdr:rowOff>
    </xdr:to>
    <xdr:sp macro="" textlink="">
      <xdr:nvSpPr>
        <xdr:cNvPr id="1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94888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5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119</xdr:row>
      <xdr:rowOff>0</xdr:rowOff>
    </xdr:from>
    <xdr:to>
      <xdr:col>7</xdr:col>
      <xdr:colOff>190500</xdr:colOff>
      <xdr:row>120</xdr:row>
      <xdr:rowOff>32385</xdr:rowOff>
    </xdr:to>
    <xdr:sp macro="" textlink="">
      <xdr:nvSpPr>
        <xdr:cNvPr id="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1485900</xdr:colOff>
      <xdr:row>119</xdr:row>
      <xdr:rowOff>0</xdr:rowOff>
    </xdr:from>
    <xdr:to>
      <xdr:col>8</xdr:col>
      <xdr:colOff>0</xdr:colOff>
      <xdr:row>123</xdr:row>
      <xdr:rowOff>93344</xdr:rowOff>
    </xdr:to>
    <xdr:sp macro="" textlink="">
      <xdr:nvSpPr>
        <xdr:cNvPr id="17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34290</xdr:rowOff>
    </xdr:to>
    <xdr:sp macro="" textlink="">
      <xdr:nvSpPr>
        <xdr:cNvPr id="18" name="AutoShape 13" descr="C:\Users\PC\Desktop\JARDINERA.webp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94888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259080</xdr:colOff>
      <xdr:row>31</xdr:row>
      <xdr:rowOff>108585</xdr:rowOff>
    </xdr:from>
    <xdr:to>
      <xdr:col>5</xdr:col>
      <xdr:colOff>878402</xdr:colOff>
      <xdr:row>33</xdr:row>
      <xdr:rowOff>257175</xdr:rowOff>
    </xdr:to>
    <xdr:pic>
      <xdr:nvPicPr>
        <xdr:cNvPr id="19" name="Imagen 25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30340" y="9214485"/>
          <a:ext cx="619322" cy="75819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83</xdr:row>
      <xdr:rowOff>114300</xdr:rowOff>
    </xdr:from>
    <xdr:to>
      <xdr:col>5</xdr:col>
      <xdr:colOff>1224328</xdr:colOff>
      <xdr:row>86</xdr:row>
      <xdr:rowOff>258812</xdr:rowOff>
    </xdr:to>
    <xdr:pic>
      <xdr:nvPicPr>
        <xdr:cNvPr id="20" name="Imagen 44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09360" y="24963120"/>
          <a:ext cx="1186228" cy="105891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94</xdr:row>
      <xdr:rowOff>0</xdr:rowOff>
    </xdr:from>
    <xdr:to>
      <xdr:col>5</xdr:col>
      <xdr:colOff>304800</xdr:colOff>
      <xdr:row>95</xdr:row>
      <xdr:rowOff>5715</xdr:rowOff>
    </xdr:to>
    <xdr:sp macro="" textlink="">
      <xdr:nvSpPr>
        <xdr:cNvPr id="21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2820162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94</xdr:row>
      <xdr:rowOff>0</xdr:rowOff>
    </xdr:from>
    <xdr:to>
      <xdr:col>5</xdr:col>
      <xdr:colOff>304800</xdr:colOff>
      <xdr:row>95</xdr:row>
      <xdr:rowOff>5715</xdr:rowOff>
    </xdr:to>
    <xdr:sp macro="" textlink="">
      <xdr:nvSpPr>
        <xdr:cNvPr id="22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2820162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93345</xdr:colOff>
      <xdr:row>92</xdr:row>
      <xdr:rowOff>43815</xdr:rowOff>
    </xdr:from>
    <xdr:to>
      <xdr:col>5</xdr:col>
      <xdr:colOff>1150620</xdr:colOff>
      <xdr:row>95</xdr:row>
      <xdr:rowOff>213360</xdr:rowOff>
    </xdr:to>
    <xdr:pic>
      <xdr:nvPicPr>
        <xdr:cNvPr id="23" name="Imagen 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64605" y="27635835"/>
          <a:ext cx="1057275" cy="1083945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6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7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30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31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175260</xdr:colOff>
      <xdr:row>107</xdr:row>
      <xdr:rowOff>190500</xdr:rowOff>
    </xdr:from>
    <xdr:to>
      <xdr:col>5</xdr:col>
      <xdr:colOff>1113540</xdr:colOff>
      <xdr:row>110</xdr:row>
      <xdr:rowOff>148590</xdr:rowOff>
    </xdr:to>
    <xdr:pic>
      <xdr:nvPicPr>
        <xdr:cNvPr id="32" name="Imagen 38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46520" y="29839920"/>
          <a:ext cx="938280" cy="87249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37</xdr:row>
      <xdr:rowOff>180974</xdr:rowOff>
    </xdr:from>
    <xdr:to>
      <xdr:col>5</xdr:col>
      <xdr:colOff>878673</xdr:colOff>
      <xdr:row>40</xdr:row>
      <xdr:rowOff>304799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1760" y="11115674"/>
          <a:ext cx="688173" cy="1038225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74</xdr:row>
      <xdr:rowOff>28575</xdr:rowOff>
    </xdr:from>
    <xdr:to>
      <xdr:col>5</xdr:col>
      <xdr:colOff>954405</xdr:colOff>
      <xdr:row>75</xdr:row>
      <xdr:rowOff>226695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5585" y="22134195"/>
          <a:ext cx="640080" cy="502920"/>
        </a:xfrm>
        <a:prstGeom prst="rect">
          <a:avLst/>
        </a:prstGeom>
      </xdr:spPr>
    </xdr:pic>
    <xdr:clientData/>
  </xdr:twoCellAnchor>
  <xdr:twoCellAnchor editAs="oneCell">
    <xdr:from>
      <xdr:col>5</xdr:col>
      <xdr:colOff>249555</xdr:colOff>
      <xdr:row>71</xdr:row>
      <xdr:rowOff>30480</xdr:rowOff>
    </xdr:from>
    <xdr:to>
      <xdr:col>5</xdr:col>
      <xdr:colOff>916305</xdr:colOff>
      <xdr:row>72</xdr:row>
      <xdr:rowOff>256359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20815" y="21221700"/>
          <a:ext cx="666750" cy="53067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147155</xdr:colOff>
      <xdr:row>49</xdr:row>
      <xdr:rowOff>66675</xdr:rowOff>
    </xdr:from>
    <xdr:to>
      <xdr:col>5</xdr:col>
      <xdr:colOff>1066800</xdr:colOff>
      <xdr:row>52</xdr:row>
      <xdr:rowOff>228600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8415" y="14658975"/>
          <a:ext cx="919645" cy="10763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7</xdr:col>
      <xdr:colOff>190500</xdr:colOff>
      <xdr:row>120</xdr:row>
      <xdr:rowOff>32385</xdr:rowOff>
    </xdr:to>
    <xdr:sp macro="" textlink="">
      <xdr:nvSpPr>
        <xdr:cNvPr id="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119</xdr:row>
      <xdr:rowOff>0</xdr:rowOff>
    </xdr:from>
    <xdr:to>
      <xdr:col>7</xdr:col>
      <xdr:colOff>1026795</xdr:colOff>
      <xdr:row>123</xdr:row>
      <xdr:rowOff>93344</xdr:rowOff>
    </xdr:to>
    <xdr:sp macro="" textlink="">
      <xdr:nvSpPr>
        <xdr:cNvPr id="42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119</xdr:row>
      <xdr:rowOff>0</xdr:rowOff>
    </xdr:from>
    <xdr:ext cx="1183005" cy="1169669"/>
    <xdr:sp macro="" textlink="">
      <xdr:nvSpPr>
        <xdr:cNvPr id="48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119</xdr:row>
      <xdr:rowOff>0</xdr:rowOff>
    </xdr:from>
    <xdr:ext cx="1183005" cy="1169669"/>
    <xdr:sp macro="" textlink="">
      <xdr:nvSpPr>
        <xdr:cNvPr id="54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0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031486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1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031486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2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031486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3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031486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6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622292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7" name="AutoShape 13" descr="C:\Users\PC\Desktop\JARDINERA.webp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622292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74295</xdr:rowOff>
    </xdr:to>
    <xdr:sp macro="" textlink="">
      <xdr:nvSpPr>
        <xdr:cNvPr id="69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40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74295</xdr:rowOff>
    </xdr:to>
    <xdr:sp macro="" textlink="">
      <xdr:nvSpPr>
        <xdr:cNvPr id="70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32659320"/>
          <a:ext cx="304800" cy="340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3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49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97357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4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97357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5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97357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6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97357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88594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88594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0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88594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1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88594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86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205222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87" name="AutoShape 13" descr="C:\Users\PC\Desktop\JARDINERA.webp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205222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8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27482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8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27482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90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27482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91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5B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27482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2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5C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2169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3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5D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2169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4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5E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2169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5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42169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6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60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5504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7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61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5504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8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5504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9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63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55040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00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64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6349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01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6349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02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66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6349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03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67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6349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1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6E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119</xdr:row>
      <xdr:rowOff>0</xdr:rowOff>
    </xdr:from>
    <xdr:ext cx="1183005" cy="1169669"/>
    <xdr:sp macro="" textlink="">
      <xdr:nvSpPr>
        <xdr:cNvPr id="111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6F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1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0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1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1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2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1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119</xdr:row>
      <xdr:rowOff>0</xdr:rowOff>
    </xdr:from>
    <xdr:ext cx="1183005" cy="1169669"/>
    <xdr:sp macro="" textlink="">
      <xdr:nvSpPr>
        <xdr:cNvPr id="117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1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1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2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8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2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9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22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23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24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25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26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27" name="AutoShape 13" descr="C:\Users\PC\Desktop\JARDINERA.webp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45720</xdr:rowOff>
    </xdr:to>
    <xdr:sp macro="" textlink="">
      <xdr:nvSpPr>
        <xdr:cNvPr id="128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300-000080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12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45720</xdr:rowOff>
    </xdr:to>
    <xdr:sp macro="" textlink="">
      <xdr:nvSpPr>
        <xdr:cNvPr id="129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12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30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31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32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33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3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3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36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300-000088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37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300-000089000000}"/>
            </a:ext>
          </a:extLst>
        </xdr:cNvPr>
        <xdr:cNvSpPr>
          <a:spLocks noChangeAspect="1" noChangeArrowheads="1"/>
        </xdr:cNvSpPr>
      </xdr:nvSpPr>
      <xdr:spPr bwMode="auto">
        <a:xfrm>
          <a:off x="6271260" y="5833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9085"/>
    <xdr:sp macro="" textlink="">
      <xdr:nvSpPr>
        <xdr:cNvPr id="1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119</xdr:row>
      <xdr:rowOff>0</xdr:rowOff>
    </xdr:from>
    <xdr:ext cx="1186815" cy="1160144"/>
    <xdr:sp macro="" textlink="">
      <xdr:nvSpPr>
        <xdr:cNvPr id="150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96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97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9085"/>
    <xdr:sp macro="" textlink="">
      <xdr:nvSpPr>
        <xdr:cNvPr id="1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1165860" cy="1160144"/>
    <xdr:sp macro="" textlink="">
      <xdr:nvSpPr>
        <xdr:cNvPr id="156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5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6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6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119</xdr:row>
      <xdr:rowOff>0</xdr:rowOff>
    </xdr:from>
    <xdr:ext cx="1183005" cy="1169669"/>
    <xdr:sp macro="" textlink="">
      <xdr:nvSpPr>
        <xdr:cNvPr id="162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6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6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6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6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6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119</xdr:row>
      <xdr:rowOff>0</xdr:rowOff>
    </xdr:from>
    <xdr:ext cx="1183005" cy="1169669"/>
    <xdr:sp macro="" textlink="">
      <xdr:nvSpPr>
        <xdr:cNvPr id="168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6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9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7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7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B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7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C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7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119</xdr:row>
      <xdr:rowOff>0</xdr:rowOff>
    </xdr:from>
    <xdr:ext cx="1183005" cy="1169669"/>
    <xdr:sp macro="" textlink="">
      <xdr:nvSpPr>
        <xdr:cNvPr id="174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7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7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7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7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7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119</xdr:row>
      <xdr:rowOff>0</xdr:rowOff>
    </xdr:from>
    <xdr:ext cx="1183005" cy="1169669"/>
    <xdr:sp macro="" textlink="">
      <xdr:nvSpPr>
        <xdr:cNvPr id="180" name="AutoShape 12" descr="C:\Users\PC\Desktop\JARDINERA.webp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8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B5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8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8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8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SpPr>
          <a:spLocks noChangeAspect="1" noChangeArrowheads="1"/>
        </xdr:cNvSpPr>
      </xdr:nvSpPr>
      <xdr:spPr bwMode="auto">
        <a:xfrm>
          <a:off x="7543800" y="32659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85725</xdr:colOff>
      <xdr:row>98</xdr:row>
      <xdr:rowOff>104775</xdr:rowOff>
    </xdr:from>
    <xdr:to>
      <xdr:col>5</xdr:col>
      <xdr:colOff>1086553</xdr:colOff>
      <xdr:row>101</xdr:row>
      <xdr:rowOff>171450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8275" y="27917775"/>
          <a:ext cx="1000828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304801</xdr:colOff>
      <xdr:row>113</xdr:row>
      <xdr:rowOff>9525</xdr:rowOff>
    </xdr:from>
    <xdr:to>
      <xdr:col>5</xdr:col>
      <xdr:colOff>1009187</xdr:colOff>
      <xdr:row>114</xdr:row>
      <xdr:rowOff>228600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00000000-0008-0000-03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7351" y="32356425"/>
          <a:ext cx="704386" cy="523875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314326</xdr:colOff>
      <xdr:row>103</xdr:row>
      <xdr:rowOff>28577</xdr:rowOff>
    </xdr:from>
    <xdr:to>
      <xdr:col>5</xdr:col>
      <xdr:colOff>944879</xdr:colOff>
      <xdr:row>104</xdr:row>
      <xdr:rowOff>285751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6876" y="29365577"/>
          <a:ext cx="630553" cy="56197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80010</xdr:colOff>
      <xdr:row>24</xdr:row>
      <xdr:rowOff>0</xdr:rowOff>
    </xdr:from>
    <xdr:to>
      <xdr:col>5</xdr:col>
      <xdr:colOff>1154810</xdr:colOff>
      <xdr:row>28</xdr:row>
      <xdr:rowOff>167640</xdr:rowOff>
    </xdr:to>
    <xdr:pic>
      <xdr:nvPicPr>
        <xdr:cNvPr id="2" name="Imagen 5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9810" y="6972300"/>
          <a:ext cx="1074800" cy="138684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133351</xdr:colOff>
      <xdr:row>5</xdr:row>
      <xdr:rowOff>247650</xdr:rowOff>
    </xdr:from>
    <xdr:to>
      <xdr:col>5</xdr:col>
      <xdr:colOff>1160563</xdr:colOff>
      <xdr:row>10</xdr:row>
      <xdr:rowOff>95250</xdr:rowOff>
    </xdr:to>
    <xdr:pic>
      <xdr:nvPicPr>
        <xdr:cNvPr id="3" name="Imagen 6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53151" y="1428750"/>
          <a:ext cx="1027212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43</xdr:row>
      <xdr:rowOff>201930</xdr:rowOff>
    </xdr:from>
    <xdr:to>
      <xdr:col>5</xdr:col>
      <xdr:colOff>1190625</xdr:colOff>
      <xdr:row>47</xdr:row>
      <xdr:rowOff>47625</xdr:rowOff>
    </xdr:to>
    <xdr:pic>
      <xdr:nvPicPr>
        <xdr:cNvPr id="4" name="Imagen 7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0" y="12965430"/>
          <a:ext cx="1114425" cy="1064895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116</xdr:row>
      <xdr:rowOff>74421</xdr:rowOff>
    </xdr:from>
    <xdr:to>
      <xdr:col>5</xdr:col>
      <xdr:colOff>962025</xdr:colOff>
      <xdr:row>118</xdr:row>
      <xdr:rowOff>90749</xdr:rowOff>
    </xdr:to>
    <xdr:pic>
      <xdr:nvPicPr>
        <xdr:cNvPr id="5" name="Imagen 8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7450" y="33335721"/>
          <a:ext cx="714375" cy="625928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5</xdr:col>
      <xdr:colOff>97155</xdr:colOff>
      <xdr:row>15</xdr:row>
      <xdr:rowOff>152400</xdr:rowOff>
    </xdr:from>
    <xdr:to>
      <xdr:col>5</xdr:col>
      <xdr:colOff>1162050</xdr:colOff>
      <xdr:row>18</xdr:row>
      <xdr:rowOff>259080</xdr:rowOff>
    </xdr:to>
    <xdr:pic>
      <xdr:nvPicPr>
        <xdr:cNvPr id="6" name="Imagen 9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16955" y="4381500"/>
          <a:ext cx="1064895" cy="1021080"/>
        </a:xfrm>
        <a:prstGeom prst="rect">
          <a:avLst/>
        </a:prstGeom>
      </xdr:spPr>
    </xdr:pic>
    <xdr:clientData/>
  </xdr:twoCellAnchor>
  <xdr:twoCellAnchor editAs="oneCell">
    <xdr:from>
      <xdr:col>5</xdr:col>
      <xdr:colOff>114299</xdr:colOff>
      <xdr:row>55</xdr:row>
      <xdr:rowOff>123824</xdr:rowOff>
    </xdr:from>
    <xdr:to>
      <xdr:col>5</xdr:col>
      <xdr:colOff>1118989</xdr:colOff>
      <xdr:row>58</xdr:row>
      <xdr:rowOff>219075</xdr:rowOff>
    </xdr:to>
    <xdr:pic>
      <xdr:nvPicPr>
        <xdr:cNvPr id="7" name="Imagen 1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34099" y="16544924"/>
          <a:ext cx="1004690" cy="1009651"/>
        </a:xfrm>
        <a:prstGeom prst="rect">
          <a:avLst/>
        </a:prstGeom>
      </xdr:spPr>
    </xdr:pic>
    <xdr:clientData/>
  </xdr:twoCellAnchor>
  <xdr:twoCellAnchor editAs="oneCell">
    <xdr:from>
      <xdr:col>5</xdr:col>
      <xdr:colOff>58927</xdr:colOff>
      <xdr:row>60</xdr:row>
      <xdr:rowOff>276226</xdr:rowOff>
    </xdr:from>
    <xdr:to>
      <xdr:col>5</xdr:col>
      <xdr:colOff>1224328</xdr:colOff>
      <xdr:row>64</xdr:row>
      <xdr:rowOff>213360</xdr:rowOff>
    </xdr:to>
    <xdr:pic>
      <xdr:nvPicPr>
        <xdr:cNvPr id="8" name="Imagen 18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78727" y="18221326"/>
          <a:ext cx="1165401" cy="1156334"/>
        </a:xfrm>
        <a:prstGeom prst="rect">
          <a:avLst/>
        </a:prstGeom>
      </xdr:spPr>
    </xdr:pic>
    <xdr:clientData/>
  </xdr:twoCellAnchor>
  <xdr:twoCellAnchor editAs="oneCell">
    <xdr:from>
      <xdr:col>27</xdr:col>
      <xdr:colOff>449580</xdr:colOff>
      <xdr:row>75</xdr:row>
      <xdr:rowOff>198120</xdr:rowOff>
    </xdr:from>
    <xdr:to>
      <xdr:col>27</xdr:col>
      <xdr:colOff>1163955</xdr:colOff>
      <xdr:row>83</xdr:row>
      <xdr:rowOff>11430</xdr:rowOff>
    </xdr:to>
    <xdr:pic>
      <xdr:nvPicPr>
        <xdr:cNvPr id="9" name="Imagen 19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847820" y="22608540"/>
          <a:ext cx="714375" cy="72771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66</xdr:row>
      <xdr:rowOff>161925</xdr:rowOff>
    </xdr:from>
    <xdr:to>
      <xdr:col>5</xdr:col>
      <xdr:colOff>1152525</xdr:colOff>
      <xdr:row>69</xdr:row>
      <xdr:rowOff>34289</xdr:rowOff>
    </xdr:to>
    <xdr:pic>
      <xdr:nvPicPr>
        <xdr:cNvPr id="10" name="Imagen 22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86475" y="19935825"/>
          <a:ext cx="1085850" cy="7867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34290</xdr:rowOff>
    </xdr:to>
    <xdr:sp macro="" textlink="">
      <xdr:nvSpPr>
        <xdr:cNvPr id="1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34290</xdr:rowOff>
    </xdr:to>
    <xdr:sp macro="" textlink="">
      <xdr:nvSpPr>
        <xdr:cNvPr id="1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34290</xdr:rowOff>
    </xdr:to>
    <xdr:sp macro="" textlink="">
      <xdr:nvSpPr>
        <xdr:cNvPr id="1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5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119</xdr:row>
      <xdr:rowOff>0</xdr:rowOff>
    </xdr:from>
    <xdr:to>
      <xdr:col>7</xdr:col>
      <xdr:colOff>190500</xdr:colOff>
      <xdr:row>120</xdr:row>
      <xdr:rowOff>32385</xdr:rowOff>
    </xdr:to>
    <xdr:sp macro="" textlink="">
      <xdr:nvSpPr>
        <xdr:cNvPr id="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1485900</xdr:colOff>
      <xdr:row>119</xdr:row>
      <xdr:rowOff>0</xdr:rowOff>
    </xdr:from>
    <xdr:to>
      <xdr:col>8</xdr:col>
      <xdr:colOff>0</xdr:colOff>
      <xdr:row>123</xdr:row>
      <xdr:rowOff>93344</xdr:rowOff>
    </xdr:to>
    <xdr:sp macro="" textlink="">
      <xdr:nvSpPr>
        <xdr:cNvPr id="17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116205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34290</xdr:rowOff>
    </xdr:to>
    <xdr:sp macro="" textlink="">
      <xdr:nvSpPr>
        <xdr:cNvPr id="18" name="AutoShape 13" descr="C:\Users\PC\Desktop\JARDINERA.webp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259080</xdr:colOff>
      <xdr:row>31</xdr:row>
      <xdr:rowOff>108585</xdr:rowOff>
    </xdr:from>
    <xdr:to>
      <xdr:col>5</xdr:col>
      <xdr:colOff>878402</xdr:colOff>
      <xdr:row>33</xdr:row>
      <xdr:rowOff>257175</xdr:rowOff>
    </xdr:to>
    <xdr:pic>
      <xdr:nvPicPr>
        <xdr:cNvPr id="19" name="Imagen 25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78880" y="9214485"/>
          <a:ext cx="619322" cy="75819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83</xdr:row>
      <xdr:rowOff>114300</xdr:rowOff>
    </xdr:from>
    <xdr:to>
      <xdr:col>5</xdr:col>
      <xdr:colOff>1224328</xdr:colOff>
      <xdr:row>86</xdr:row>
      <xdr:rowOff>258812</xdr:rowOff>
    </xdr:to>
    <xdr:pic>
      <xdr:nvPicPr>
        <xdr:cNvPr id="20" name="Imagen 44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57900" y="23431500"/>
          <a:ext cx="1186228" cy="105891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94</xdr:row>
      <xdr:rowOff>0</xdr:rowOff>
    </xdr:from>
    <xdr:to>
      <xdr:col>5</xdr:col>
      <xdr:colOff>304800</xdr:colOff>
      <xdr:row>95</xdr:row>
      <xdr:rowOff>5715</xdr:rowOff>
    </xdr:to>
    <xdr:sp macro="" textlink="">
      <xdr:nvSpPr>
        <xdr:cNvPr id="21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266700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94</xdr:row>
      <xdr:rowOff>0</xdr:rowOff>
    </xdr:from>
    <xdr:to>
      <xdr:col>5</xdr:col>
      <xdr:colOff>304800</xdr:colOff>
      <xdr:row>95</xdr:row>
      <xdr:rowOff>5715</xdr:rowOff>
    </xdr:to>
    <xdr:sp macro="" textlink="">
      <xdr:nvSpPr>
        <xdr:cNvPr id="22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266700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93345</xdr:colOff>
      <xdr:row>92</xdr:row>
      <xdr:rowOff>43815</xdr:rowOff>
    </xdr:from>
    <xdr:to>
      <xdr:col>5</xdr:col>
      <xdr:colOff>1150620</xdr:colOff>
      <xdr:row>95</xdr:row>
      <xdr:rowOff>213360</xdr:rowOff>
    </xdr:to>
    <xdr:pic>
      <xdr:nvPicPr>
        <xdr:cNvPr id="23" name="Imagen 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13145" y="26104215"/>
          <a:ext cx="1057275" cy="1083945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6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7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2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30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31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175260</xdr:colOff>
      <xdr:row>107</xdr:row>
      <xdr:rowOff>190500</xdr:rowOff>
    </xdr:from>
    <xdr:to>
      <xdr:col>5</xdr:col>
      <xdr:colOff>1113540</xdr:colOff>
      <xdr:row>110</xdr:row>
      <xdr:rowOff>148590</xdr:rowOff>
    </xdr:to>
    <xdr:pic>
      <xdr:nvPicPr>
        <xdr:cNvPr id="32" name="Imagen 38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95060" y="30746700"/>
          <a:ext cx="938280" cy="87249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37</xdr:row>
      <xdr:rowOff>180974</xdr:rowOff>
    </xdr:from>
    <xdr:to>
      <xdr:col>5</xdr:col>
      <xdr:colOff>878673</xdr:colOff>
      <xdr:row>40</xdr:row>
      <xdr:rowOff>304799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0300" y="11115674"/>
          <a:ext cx="688173" cy="1038225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74</xdr:row>
      <xdr:rowOff>28575</xdr:rowOff>
    </xdr:from>
    <xdr:to>
      <xdr:col>5</xdr:col>
      <xdr:colOff>954405</xdr:colOff>
      <xdr:row>75</xdr:row>
      <xdr:rowOff>226695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34125" y="22126575"/>
          <a:ext cx="640080" cy="502920"/>
        </a:xfrm>
        <a:prstGeom prst="rect">
          <a:avLst/>
        </a:prstGeom>
      </xdr:spPr>
    </xdr:pic>
    <xdr:clientData/>
  </xdr:twoCellAnchor>
  <xdr:twoCellAnchor editAs="oneCell">
    <xdr:from>
      <xdr:col>5</xdr:col>
      <xdr:colOff>249555</xdr:colOff>
      <xdr:row>71</xdr:row>
      <xdr:rowOff>30480</xdr:rowOff>
    </xdr:from>
    <xdr:to>
      <xdr:col>5</xdr:col>
      <xdr:colOff>916305</xdr:colOff>
      <xdr:row>72</xdr:row>
      <xdr:rowOff>256359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9355" y="21214080"/>
          <a:ext cx="666750" cy="53067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147155</xdr:colOff>
      <xdr:row>49</xdr:row>
      <xdr:rowOff>66675</xdr:rowOff>
    </xdr:from>
    <xdr:to>
      <xdr:col>5</xdr:col>
      <xdr:colOff>1066800</xdr:colOff>
      <xdr:row>52</xdr:row>
      <xdr:rowOff>228600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6955" y="14658975"/>
          <a:ext cx="919645" cy="10763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7</xdr:col>
      <xdr:colOff>190500</xdr:colOff>
      <xdr:row>120</xdr:row>
      <xdr:rowOff>32385</xdr:rowOff>
    </xdr:to>
    <xdr:sp macro="" textlink="">
      <xdr:nvSpPr>
        <xdr:cNvPr id="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119</xdr:row>
      <xdr:rowOff>0</xdr:rowOff>
    </xdr:from>
    <xdr:to>
      <xdr:col>7</xdr:col>
      <xdr:colOff>1026795</xdr:colOff>
      <xdr:row>123</xdr:row>
      <xdr:rowOff>93344</xdr:rowOff>
    </xdr:to>
    <xdr:sp macro="" textlink="">
      <xdr:nvSpPr>
        <xdr:cNvPr id="42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114109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119</xdr:row>
      <xdr:rowOff>0</xdr:rowOff>
    </xdr:from>
    <xdr:ext cx="304800" cy="297180"/>
    <xdr:sp macro="" textlink="">
      <xdr:nvSpPr>
        <xdr:cNvPr id="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119</xdr:row>
      <xdr:rowOff>0</xdr:rowOff>
    </xdr:from>
    <xdr:ext cx="1183005" cy="1169669"/>
    <xdr:sp macro="" textlink="">
      <xdr:nvSpPr>
        <xdr:cNvPr id="48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119</xdr:row>
      <xdr:rowOff>0</xdr:rowOff>
    </xdr:from>
    <xdr:ext cx="1183005" cy="1169669"/>
    <xdr:sp macro="" textlink="">
      <xdr:nvSpPr>
        <xdr:cNvPr id="54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59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0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1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2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3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62865</xdr:rowOff>
    </xdr:to>
    <xdr:sp macro="" textlink="">
      <xdr:nvSpPr>
        <xdr:cNvPr id="64" name="AutoShape 13" descr="C:\Users\PC\Desktop\JARDINERA.webp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74295</xdr:rowOff>
    </xdr:to>
    <xdr:sp macro="" textlink="">
      <xdr:nvSpPr>
        <xdr:cNvPr id="65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40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74295</xdr:rowOff>
    </xdr:to>
    <xdr:sp macro="" textlink="">
      <xdr:nvSpPr>
        <xdr:cNvPr id="66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40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67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68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44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69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0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7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75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76" name="AutoShape 13" descr="C:\Users\PC\Desktop\JARDINERA.webp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77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78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79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6705"/>
    <xdr:sp macro="" textlink="">
      <xdr:nvSpPr>
        <xdr:cNvPr id="80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52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54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5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55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6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56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7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8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58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89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59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0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5A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1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5B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92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5C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9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5D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119</xdr:row>
      <xdr:rowOff>0</xdr:rowOff>
    </xdr:from>
    <xdr:ext cx="1183005" cy="1169669"/>
    <xdr:sp macro="" textlink="">
      <xdr:nvSpPr>
        <xdr:cNvPr id="94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5E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9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5F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9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60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9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61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9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62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9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63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119</xdr:row>
      <xdr:rowOff>0</xdr:rowOff>
    </xdr:from>
    <xdr:ext cx="1183005" cy="1169669"/>
    <xdr:sp macro="" textlink="">
      <xdr:nvSpPr>
        <xdr:cNvPr id="100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64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0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65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0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66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0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67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0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68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05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69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06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6A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07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6B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08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6C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09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6D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41910</xdr:rowOff>
    </xdr:to>
    <xdr:sp macro="" textlink="">
      <xdr:nvSpPr>
        <xdr:cNvPr id="110" name="AutoShape 13" descr="C:\Users\PC\Desktop\JARDINERA.webp">
          <a:extLst>
            <a:ext uri="{FF2B5EF4-FFF2-40B4-BE49-F238E27FC236}">
              <a16:creationId xmlns:a16="http://schemas.microsoft.com/office/drawing/2014/main" id="{00000000-0008-0000-0400-00006E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45720</xdr:rowOff>
    </xdr:to>
    <xdr:sp macro="" textlink="">
      <xdr:nvSpPr>
        <xdr:cNvPr id="111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400-00006F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12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304800</xdr:colOff>
      <xdr:row>120</xdr:row>
      <xdr:rowOff>45720</xdr:rowOff>
    </xdr:to>
    <xdr:sp macro="" textlink="">
      <xdr:nvSpPr>
        <xdr:cNvPr id="112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400-000070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12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13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71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14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15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73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16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74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17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18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400-000076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19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119</xdr:row>
      <xdr:rowOff>0</xdr:rowOff>
    </xdr:from>
    <xdr:ext cx="304800" cy="304800"/>
    <xdr:sp macro="" textlink="">
      <xdr:nvSpPr>
        <xdr:cNvPr id="120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9085"/>
    <xdr:sp macro="" textlink="">
      <xdr:nvSpPr>
        <xdr:cNvPr id="12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119</xdr:row>
      <xdr:rowOff>0</xdr:rowOff>
    </xdr:from>
    <xdr:ext cx="1186815" cy="1160144"/>
    <xdr:sp macro="" textlink="">
      <xdr:nvSpPr>
        <xdr:cNvPr id="122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2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2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2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2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9085"/>
    <xdr:sp macro="" textlink="">
      <xdr:nvSpPr>
        <xdr:cNvPr id="12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1165860" cy="1160144"/>
    <xdr:sp macro="" textlink="">
      <xdr:nvSpPr>
        <xdr:cNvPr id="128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2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3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3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119</xdr:row>
      <xdr:rowOff>0</xdr:rowOff>
    </xdr:from>
    <xdr:ext cx="304800" cy="297180"/>
    <xdr:sp macro="" textlink="">
      <xdr:nvSpPr>
        <xdr:cNvPr id="13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3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5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119</xdr:row>
      <xdr:rowOff>0</xdr:rowOff>
    </xdr:from>
    <xdr:ext cx="1183005" cy="1169669"/>
    <xdr:sp macro="" textlink="">
      <xdr:nvSpPr>
        <xdr:cNvPr id="134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86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3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7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9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119</xdr:row>
      <xdr:rowOff>0</xdr:rowOff>
    </xdr:from>
    <xdr:ext cx="304800" cy="297180"/>
    <xdr:sp macro="" textlink="">
      <xdr:nvSpPr>
        <xdr:cNvPr id="1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A000000}"/>
            </a:ext>
          </a:extLst>
        </xdr:cNvPr>
        <xdr:cNvSpPr>
          <a:spLocks noChangeAspect="1" noChangeArrowheads="1"/>
        </xdr:cNvSpPr>
      </xdr:nvSpPr>
      <xdr:spPr bwMode="auto">
        <a:xfrm>
          <a:off x="842010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B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119</xdr:row>
      <xdr:rowOff>0</xdr:rowOff>
    </xdr:from>
    <xdr:ext cx="1183005" cy="1169669"/>
    <xdr:sp macro="" textlink="">
      <xdr:nvSpPr>
        <xdr:cNvPr id="140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8C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4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119</xdr:row>
      <xdr:rowOff>0</xdr:rowOff>
    </xdr:from>
    <xdr:ext cx="1183005" cy="1169669"/>
    <xdr:sp macro="" textlink="">
      <xdr:nvSpPr>
        <xdr:cNvPr id="146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92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5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119</xdr:row>
      <xdr:rowOff>0</xdr:rowOff>
    </xdr:from>
    <xdr:ext cx="304800" cy="297180"/>
    <xdr:sp macro="" textlink="">
      <xdr:nvSpPr>
        <xdr:cNvPr id="1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6000000}"/>
            </a:ext>
          </a:extLst>
        </xdr:cNvPr>
        <xdr:cNvSpPr>
          <a:spLocks noChangeAspect="1" noChangeArrowheads="1"/>
        </xdr:cNvSpPr>
      </xdr:nvSpPr>
      <xdr:spPr bwMode="auto">
        <a:xfrm>
          <a:off x="94678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SpPr>
          <a:spLocks noChangeAspect="1" noChangeArrowheads="1"/>
        </xdr:cNvSpPr>
      </xdr:nvSpPr>
      <xdr:spPr bwMode="auto">
        <a:xfrm>
          <a:off x="95821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119</xdr:row>
      <xdr:rowOff>0</xdr:rowOff>
    </xdr:from>
    <xdr:ext cx="1183005" cy="1169669"/>
    <xdr:sp macro="" textlink="">
      <xdr:nvSpPr>
        <xdr:cNvPr id="152" name="AutoShape 12" descr="C:\Users\PC\Desktop\JARDINERA.webp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SpPr>
          <a:spLocks noChangeAspect="1" noChangeArrowheads="1"/>
        </xdr:cNvSpPr>
      </xdr:nvSpPr>
      <xdr:spPr bwMode="auto">
        <a:xfrm>
          <a:off x="95821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SpPr>
          <a:spLocks noChangeAspect="1" noChangeArrowheads="1"/>
        </xdr:cNvSpPr>
      </xdr:nvSpPr>
      <xdr:spPr bwMode="auto">
        <a:xfrm>
          <a:off x="95821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SpPr>
          <a:spLocks noChangeAspect="1" noChangeArrowheads="1"/>
        </xdr:cNvSpPr>
      </xdr:nvSpPr>
      <xdr:spPr bwMode="auto">
        <a:xfrm>
          <a:off x="95821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SpPr>
          <a:spLocks noChangeAspect="1" noChangeArrowheads="1"/>
        </xdr:cNvSpPr>
      </xdr:nvSpPr>
      <xdr:spPr bwMode="auto">
        <a:xfrm>
          <a:off x="95821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119</xdr:row>
      <xdr:rowOff>0</xdr:rowOff>
    </xdr:from>
    <xdr:ext cx="304800" cy="297180"/>
    <xdr:sp macro="" textlink="">
      <xdr:nvSpPr>
        <xdr:cNvPr id="1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SpPr>
          <a:spLocks noChangeAspect="1" noChangeArrowheads="1"/>
        </xdr:cNvSpPr>
      </xdr:nvSpPr>
      <xdr:spPr bwMode="auto">
        <a:xfrm>
          <a:off x="95821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85725</xdr:colOff>
      <xdr:row>98</xdr:row>
      <xdr:rowOff>104775</xdr:rowOff>
    </xdr:from>
    <xdr:to>
      <xdr:col>5</xdr:col>
      <xdr:colOff>1086553</xdr:colOff>
      <xdr:row>101</xdr:row>
      <xdr:rowOff>171450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05525" y="27917775"/>
          <a:ext cx="1000828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304801</xdr:colOff>
      <xdr:row>113</xdr:row>
      <xdr:rowOff>9525</xdr:rowOff>
    </xdr:from>
    <xdr:to>
      <xdr:col>5</xdr:col>
      <xdr:colOff>1009187</xdr:colOff>
      <xdr:row>114</xdr:row>
      <xdr:rowOff>228600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4601" y="32356425"/>
          <a:ext cx="704386" cy="523875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314326</xdr:colOff>
      <xdr:row>103</xdr:row>
      <xdr:rowOff>28577</xdr:rowOff>
    </xdr:from>
    <xdr:to>
      <xdr:col>5</xdr:col>
      <xdr:colOff>944879</xdr:colOff>
      <xdr:row>104</xdr:row>
      <xdr:rowOff>285751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34126" y="29365577"/>
          <a:ext cx="630553" cy="56197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80010</xdr:colOff>
      <xdr:row>24</xdr:row>
      <xdr:rowOff>0</xdr:rowOff>
    </xdr:from>
    <xdr:to>
      <xdr:col>5</xdr:col>
      <xdr:colOff>1154810</xdr:colOff>
      <xdr:row>28</xdr:row>
      <xdr:rowOff>167640</xdr:rowOff>
    </xdr:to>
    <xdr:pic>
      <xdr:nvPicPr>
        <xdr:cNvPr id="2" name="Imagen 5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59830" y="6972300"/>
          <a:ext cx="1074800" cy="138684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133351</xdr:colOff>
      <xdr:row>5</xdr:row>
      <xdr:rowOff>247650</xdr:rowOff>
    </xdr:from>
    <xdr:to>
      <xdr:col>5</xdr:col>
      <xdr:colOff>1160563</xdr:colOff>
      <xdr:row>10</xdr:row>
      <xdr:rowOff>95250</xdr:rowOff>
    </xdr:to>
    <xdr:pic>
      <xdr:nvPicPr>
        <xdr:cNvPr id="3" name="Imagen 6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13171" y="1428750"/>
          <a:ext cx="1027212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43</xdr:row>
      <xdr:rowOff>201930</xdr:rowOff>
    </xdr:from>
    <xdr:to>
      <xdr:col>5</xdr:col>
      <xdr:colOff>1190625</xdr:colOff>
      <xdr:row>47</xdr:row>
      <xdr:rowOff>47625</xdr:rowOff>
    </xdr:to>
    <xdr:pic>
      <xdr:nvPicPr>
        <xdr:cNvPr id="4" name="Imagen 7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56020" y="12965430"/>
          <a:ext cx="1114425" cy="10648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118</xdr:row>
      <xdr:rowOff>64896</xdr:rowOff>
    </xdr:from>
    <xdr:to>
      <xdr:col>5</xdr:col>
      <xdr:colOff>990600</xdr:colOff>
      <xdr:row>120</xdr:row>
      <xdr:rowOff>81224</xdr:rowOff>
    </xdr:to>
    <xdr:pic>
      <xdr:nvPicPr>
        <xdr:cNvPr id="5" name="Imagen 8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96025" y="33326196"/>
          <a:ext cx="714375" cy="625928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5</xdr:col>
      <xdr:colOff>97155</xdr:colOff>
      <xdr:row>15</xdr:row>
      <xdr:rowOff>152400</xdr:rowOff>
    </xdr:from>
    <xdr:to>
      <xdr:col>5</xdr:col>
      <xdr:colOff>1162050</xdr:colOff>
      <xdr:row>18</xdr:row>
      <xdr:rowOff>259080</xdr:rowOff>
    </xdr:to>
    <xdr:pic>
      <xdr:nvPicPr>
        <xdr:cNvPr id="6" name="Imagen 9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76975" y="4381500"/>
          <a:ext cx="1064895" cy="1021080"/>
        </a:xfrm>
        <a:prstGeom prst="rect">
          <a:avLst/>
        </a:prstGeom>
      </xdr:spPr>
    </xdr:pic>
    <xdr:clientData/>
  </xdr:twoCellAnchor>
  <xdr:twoCellAnchor editAs="oneCell">
    <xdr:from>
      <xdr:col>5</xdr:col>
      <xdr:colOff>114299</xdr:colOff>
      <xdr:row>57</xdr:row>
      <xdr:rowOff>123824</xdr:rowOff>
    </xdr:from>
    <xdr:to>
      <xdr:col>5</xdr:col>
      <xdr:colOff>1118989</xdr:colOff>
      <xdr:row>60</xdr:row>
      <xdr:rowOff>219075</xdr:rowOff>
    </xdr:to>
    <xdr:pic>
      <xdr:nvPicPr>
        <xdr:cNvPr id="7" name="Imagen 1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94119" y="16544924"/>
          <a:ext cx="1004690" cy="1009651"/>
        </a:xfrm>
        <a:prstGeom prst="rect">
          <a:avLst/>
        </a:prstGeom>
      </xdr:spPr>
    </xdr:pic>
    <xdr:clientData/>
  </xdr:twoCellAnchor>
  <xdr:twoCellAnchor editAs="oneCell">
    <xdr:from>
      <xdr:col>5</xdr:col>
      <xdr:colOff>58927</xdr:colOff>
      <xdr:row>62</xdr:row>
      <xdr:rowOff>276226</xdr:rowOff>
    </xdr:from>
    <xdr:to>
      <xdr:col>5</xdr:col>
      <xdr:colOff>1224328</xdr:colOff>
      <xdr:row>65</xdr:row>
      <xdr:rowOff>247650</xdr:rowOff>
    </xdr:to>
    <xdr:pic>
      <xdr:nvPicPr>
        <xdr:cNvPr id="8" name="Imagen 18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3394"/>
        <a:stretch/>
      </xdr:blipFill>
      <xdr:spPr>
        <a:xfrm>
          <a:off x="6078727" y="18526126"/>
          <a:ext cx="1165401" cy="885824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68</xdr:row>
      <xdr:rowOff>161925</xdr:rowOff>
    </xdr:from>
    <xdr:to>
      <xdr:col>5</xdr:col>
      <xdr:colOff>1152525</xdr:colOff>
      <xdr:row>71</xdr:row>
      <xdr:rowOff>34289</xdr:rowOff>
    </xdr:to>
    <xdr:pic>
      <xdr:nvPicPr>
        <xdr:cNvPr id="10" name="Imagen 22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46495" y="19935825"/>
          <a:ext cx="1085850" cy="7867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34290</xdr:rowOff>
    </xdr:to>
    <xdr:sp macro="" textlink="">
      <xdr:nvSpPr>
        <xdr:cNvPr id="1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34290</xdr:rowOff>
    </xdr:to>
    <xdr:sp macro="" textlink="">
      <xdr:nvSpPr>
        <xdr:cNvPr id="1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34290</xdr:rowOff>
    </xdr:to>
    <xdr:sp macro="" textlink="">
      <xdr:nvSpPr>
        <xdr:cNvPr id="1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5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121</xdr:row>
      <xdr:rowOff>0</xdr:rowOff>
    </xdr:from>
    <xdr:to>
      <xdr:col>16</xdr:col>
      <xdr:colOff>190500</xdr:colOff>
      <xdr:row>122</xdr:row>
      <xdr:rowOff>32385</xdr:rowOff>
    </xdr:to>
    <xdr:sp macro="" textlink="">
      <xdr:nvSpPr>
        <xdr:cNvPr id="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1485900</xdr:colOff>
      <xdr:row>121</xdr:row>
      <xdr:rowOff>0</xdr:rowOff>
    </xdr:from>
    <xdr:to>
      <xdr:col>17</xdr:col>
      <xdr:colOff>104775</xdr:colOff>
      <xdr:row>125</xdr:row>
      <xdr:rowOff>93344</xdr:rowOff>
    </xdr:to>
    <xdr:sp macro="" textlink="">
      <xdr:nvSpPr>
        <xdr:cNvPr id="17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118872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34290</xdr:rowOff>
    </xdr:to>
    <xdr:sp macro="" textlink="">
      <xdr:nvSpPr>
        <xdr:cNvPr id="18" name="AutoShape 13" descr="C:\Users\PC\Desktop\JARDINERA.webp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259080</xdr:colOff>
      <xdr:row>31</xdr:row>
      <xdr:rowOff>108585</xdr:rowOff>
    </xdr:from>
    <xdr:to>
      <xdr:col>5</xdr:col>
      <xdr:colOff>878402</xdr:colOff>
      <xdr:row>33</xdr:row>
      <xdr:rowOff>257175</xdr:rowOff>
    </xdr:to>
    <xdr:pic>
      <xdr:nvPicPr>
        <xdr:cNvPr id="19" name="Imagen 25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38900" y="9214485"/>
          <a:ext cx="619322" cy="75819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85</xdr:row>
      <xdr:rowOff>114300</xdr:rowOff>
    </xdr:from>
    <xdr:to>
      <xdr:col>5</xdr:col>
      <xdr:colOff>1224328</xdr:colOff>
      <xdr:row>88</xdr:row>
      <xdr:rowOff>258812</xdr:rowOff>
    </xdr:to>
    <xdr:pic>
      <xdr:nvPicPr>
        <xdr:cNvPr id="20" name="Imagen 44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17920" y="23439120"/>
          <a:ext cx="1186228" cy="105891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96</xdr:row>
      <xdr:rowOff>0</xdr:rowOff>
    </xdr:from>
    <xdr:to>
      <xdr:col>5</xdr:col>
      <xdr:colOff>304800</xdr:colOff>
      <xdr:row>97</xdr:row>
      <xdr:rowOff>5715</xdr:rowOff>
    </xdr:to>
    <xdr:sp macro="" textlink="">
      <xdr:nvSpPr>
        <xdr:cNvPr id="21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2667762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96</xdr:row>
      <xdr:rowOff>0</xdr:rowOff>
    </xdr:from>
    <xdr:to>
      <xdr:col>5</xdr:col>
      <xdr:colOff>304800</xdr:colOff>
      <xdr:row>97</xdr:row>
      <xdr:rowOff>5715</xdr:rowOff>
    </xdr:to>
    <xdr:sp macro="" textlink="">
      <xdr:nvSpPr>
        <xdr:cNvPr id="22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2667762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74295</xdr:colOff>
      <xdr:row>94</xdr:row>
      <xdr:rowOff>72390</xdr:rowOff>
    </xdr:from>
    <xdr:to>
      <xdr:col>5</xdr:col>
      <xdr:colOff>1131570</xdr:colOff>
      <xdr:row>97</xdr:row>
      <xdr:rowOff>241935</xdr:rowOff>
    </xdr:to>
    <xdr:pic>
      <xdr:nvPicPr>
        <xdr:cNvPr id="23" name="Imagen 2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4095" y="26132790"/>
          <a:ext cx="1057275" cy="1083945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6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7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30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31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175260</xdr:colOff>
      <xdr:row>109</xdr:row>
      <xdr:rowOff>190500</xdr:rowOff>
    </xdr:from>
    <xdr:to>
      <xdr:col>5</xdr:col>
      <xdr:colOff>1113540</xdr:colOff>
      <xdr:row>112</xdr:row>
      <xdr:rowOff>148590</xdr:rowOff>
    </xdr:to>
    <xdr:pic>
      <xdr:nvPicPr>
        <xdr:cNvPr id="32" name="Imagen 38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55080" y="30754320"/>
          <a:ext cx="938280" cy="87249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37</xdr:row>
      <xdr:rowOff>180974</xdr:rowOff>
    </xdr:from>
    <xdr:to>
      <xdr:col>5</xdr:col>
      <xdr:colOff>878673</xdr:colOff>
      <xdr:row>40</xdr:row>
      <xdr:rowOff>304799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70320" y="11115674"/>
          <a:ext cx="688173" cy="10382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76</xdr:row>
      <xdr:rowOff>19049</xdr:rowOff>
    </xdr:from>
    <xdr:to>
      <xdr:col>5</xdr:col>
      <xdr:colOff>914400</xdr:colOff>
      <xdr:row>77</xdr:row>
      <xdr:rowOff>275544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9825" y="22117049"/>
          <a:ext cx="714375" cy="561295"/>
        </a:xfrm>
        <a:prstGeom prst="rect">
          <a:avLst/>
        </a:prstGeom>
      </xdr:spPr>
    </xdr:pic>
    <xdr:clientData/>
  </xdr:twoCellAnchor>
  <xdr:twoCellAnchor editAs="oneCell">
    <xdr:from>
      <xdr:col>5</xdr:col>
      <xdr:colOff>249555</xdr:colOff>
      <xdr:row>73</xdr:row>
      <xdr:rowOff>30480</xdr:rowOff>
    </xdr:from>
    <xdr:to>
      <xdr:col>5</xdr:col>
      <xdr:colOff>916305</xdr:colOff>
      <xdr:row>74</xdr:row>
      <xdr:rowOff>256359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9375" y="21221700"/>
          <a:ext cx="666750" cy="53067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177635</xdr:colOff>
      <xdr:row>50</xdr:row>
      <xdr:rowOff>59055</xdr:rowOff>
    </xdr:from>
    <xdr:to>
      <xdr:col>5</xdr:col>
      <xdr:colOff>1097280</xdr:colOff>
      <xdr:row>53</xdr:row>
      <xdr:rowOff>220980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7455" y="14956155"/>
          <a:ext cx="919645" cy="10763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121</xdr:row>
      <xdr:rowOff>0</xdr:rowOff>
    </xdr:from>
    <xdr:to>
      <xdr:col>16</xdr:col>
      <xdr:colOff>190500</xdr:colOff>
      <xdr:row>122</xdr:row>
      <xdr:rowOff>32385</xdr:rowOff>
    </xdr:to>
    <xdr:sp macro="" textlink="">
      <xdr:nvSpPr>
        <xdr:cNvPr id="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121</xdr:row>
      <xdr:rowOff>0</xdr:rowOff>
    </xdr:from>
    <xdr:to>
      <xdr:col>17</xdr:col>
      <xdr:colOff>83820</xdr:colOff>
      <xdr:row>125</xdr:row>
      <xdr:rowOff>93344</xdr:rowOff>
    </xdr:to>
    <xdr:sp macro="" textlink="">
      <xdr:nvSpPr>
        <xdr:cNvPr id="42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114109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74523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121</xdr:row>
      <xdr:rowOff>0</xdr:rowOff>
    </xdr:from>
    <xdr:ext cx="1183005" cy="1169669"/>
    <xdr:sp macro="" textlink="">
      <xdr:nvSpPr>
        <xdr:cNvPr id="48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54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59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60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61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62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63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64" name="AutoShape 13" descr="C:\Users\PC\Desktop\JARDINERA.webp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74295</xdr:rowOff>
    </xdr:to>
    <xdr:sp macro="" textlink="">
      <xdr:nvSpPr>
        <xdr:cNvPr id="65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40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74295</xdr:rowOff>
    </xdr:to>
    <xdr:sp macro="" textlink="">
      <xdr:nvSpPr>
        <xdr:cNvPr id="66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40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67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68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44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69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45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70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7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7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7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7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5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6" name="AutoShape 13" descr="C:\Users\PC\Desktop\JARDINERA.webp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7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8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9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80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1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2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52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3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4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54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5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55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6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56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7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57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8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58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9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59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90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5A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91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5B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92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5C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5D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94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5E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5F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60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61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62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9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63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00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64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0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65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0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66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0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67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0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68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5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69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6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6A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7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6B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8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6C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9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6D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10" name="AutoShape 13" descr="C:\Users\PC\Desktop\JARDINERA.webp">
          <a:extLst>
            <a:ext uri="{FF2B5EF4-FFF2-40B4-BE49-F238E27FC236}">
              <a16:creationId xmlns:a16="http://schemas.microsoft.com/office/drawing/2014/main" id="{00000000-0008-0000-0500-00006E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45720</xdr:rowOff>
    </xdr:to>
    <xdr:sp macro="" textlink="">
      <xdr:nvSpPr>
        <xdr:cNvPr id="111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500-00006F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12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45720</xdr:rowOff>
    </xdr:to>
    <xdr:sp macro="" textlink="">
      <xdr:nvSpPr>
        <xdr:cNvPr id="112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00000000-0008-0000-0500-000070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12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3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71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4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72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5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73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6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74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7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75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8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00000000-0008-0000-0500-000076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9" name="AutoShape 8" descr="C:\Users\PC\Desktop\SALTE%C3%91A CON PIES.webp">
          <a:extLst>
            <a:ext uri="{FF2B5EF4-FFF2-40B4-BE49-F238E27FC236}">
              <a16:creationId xmlns:a16="http://schemas.microsoft.com/office/drawing/2014/main" id="{00000000-0008-0000-0500-000077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20" name="AutoShape 9" descr="C:\Users\PC\Desktop\SALTE%C3%91A CON PIES.webp">
          <a:extLst>
            <a:ext uri="{FF2B5EF4-FFF2-40B4-BE49-F238E27FC236}">
              <a16:creationId xmlns:a16="http://schemas.microsoft.com/office/drawing/2014/main" id="{00000000-0008-0000-0500-000078000000}"/>
            </a:ext>
          </a:extLst>
        </xdr:cNvPr>
        <xdr:cNvSpPr>
          <a:spLocks noChangeAspect="1" noChangeArrowheads="1"/>
        </xdr:cNvSpPr>
      </xdr:nvSpPr>
      <xdr:spPr bwMode="auto">
        <a:xfrm>
          <a:off x="6179820" y="341833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9085"/>
    <xdr:sp macro="" textlink="">
      <xdr:nvSpPr>
        <xdr:cNvPr id="12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79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121</xdr:row>
      <xdr:rowOff>0</xdr:rowOff>
    </xdr:from>
    <xdr:ext cx="1186815" cy="1160144"/>
    <xdr:sp macro="" textlink="">
      <xdr:nvSpPr>
        <xdr:cNvPr id="122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7A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7B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7C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7D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7E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9085"/>
    <xdr:sp macro="" textlink="">
      <xdr:nvSpPr>
        <xdr:cNvPr id="12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7F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1165860" cy="1160144"/>
    <xdr:sp macro="" textlink="">
      <xdr:nvSpPr>
        <xdr:cNvPr id="128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80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1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3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2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3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3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3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4000000}"/>
            </a:ext>
          </a:extLst>
        </xdr:cNvPr>
        <xdr:cNvSpPr>
          <a:spLocks noChangeAspect="1" noChangeArrowheads="1"/>
        </xdr:cNvSpPr>
      </xdr:nvSpPr>
      <xdr:spPr bwMode="auto">
        <a:xfrm>
          <a:off x="756666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5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134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86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7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8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9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A000000}"/>
            </a:ext>
          </a:extLst>
        </xdr:cNvPr>
        <xdr:cNvSpPr>
          <a:spLocks noChangeAspect="1" noChangeArrowheads="1"/>
        </xdr:cNvSpPr>
      </xdr:nvSpPr>
      <xdr:spPr bwMode="auto">
        <a:xfrm>
          <a:off x="864108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B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40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8C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D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E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8F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0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1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46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92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3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4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5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6000000}"/>
            </a:ext>
          </a:extLst>
        </xdr:cNvPr>
        <xdr:cNvSpPr>
          <a:spLocks noChangeAspect="1" noChangeArrowheads="1"/>
        </xdr:cNvSpPr>
      </xdr:nvSpPr>
      <xdr:spPr bwMode="auto">
        <a:xfrm>
          <a:off x="97155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7000000}"/>
            </a:ext>
          </a:extLst>
        </xdr:cNvPr>
        <xdr:cNvSpPr>
          <a:spLocks noChangeAspect="1" noChangeArrowheads="1"/>
        </xdr:cNvSpPr>
      </xdr:nvSpPr>
      <xdr:spPr bwMode="auto">
        <a:xfrm>
          <a:off x="98298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152" name="AutoShape 12" descr="C:\Users\PC\Desktop\JARDINERA.webp">
          <a:extLst>
            <a:ext uri="{FF2B5EF4-FFF2-40B4-BE49-F238E27FC236}">
              <a16:creationId xmlns:a16="http://schemas.microsoft.com/office/drawing/2014/main" id="{00000000-0008-0000-0500-000098000000}"/>
            </a:ext>
          </a:extLst>
        </xdr:cNvPr>
        <xdr:cNvSpPr>
          <a:spLocks noChangeAspect="1" noChangeArrowheads="1"/>
        </xdr:cNvSpPr>
      </xdr:nvSpPr>
      <xdr:spPr bwMode="auto">
        <a:xfrm>
          <a:off x="9829800" y="3418332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9000000}"/>
            </a:ext>
          </a:extLst>
        </xdr:cNvPr>
        <xdr:cNvSpPr>
          <a:spLocks noChangeAspect="1" noChangeArrowheads="1"/>
        </xdr:cNvSpPr>
      </xdr:nvSpPr>
      <xdr:spPr bwMode="auto">
        <a:xfrm>
          <a:off x="98298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A000000}"/>
            </a:ext>
          </a:extLst>
        </xdr:cNvPr>
        <xdr:cNvSpPr>
          <a:spLocks noChangeAspect="1" noChangeArrowheads="1"/>
        </xdr:cNvSpPr>
      </xdr:nvSpPr>
      <xdr:spPr bwMode="auto">
        <a:xfrm>
          <a:off x="98298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B000000}"/>
            </a:ext>
          </a:extLst>
        </xdr:cNvPr>
        <xdr:cNvSpPr>
          <a:spLocks noChangeAspect="1" noChangeArrowheads="1"/>
        </xdr:cNvSpPr>
      </xdr:nvSpPr>
      <xdr:spPr bwMode="auto">
        <a:xfrm>
          <a:off x="98298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00000-0008-0000-0500-00009C000000}"/>
            </a:ext>
          </a:extLst>
        </xdr:cNvPr>
        <xdr:cNvSpPr>
          <a:spLocks noChangeAspect="1" noChangeArrowheads="1"/>
        </xdr:cNvSpPr>
      </xdr:nvSpPr>
      <xdr:spPr bwMode="auto">
        <a:xfrm>
          <a:off x="9829800" y="3418332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85725</xdr:colOff>
      <xdr:row>100</xdr:row>
      <xdr:rowOff>104775</xdr:rowOff>
    </xdr:from>
    <xdr:to>
      <xdr:col>5</xdr:col>
      <xdr:colOff>1086553</xdr:colOff>
      <xdr:row>103</xdr:row>
      <xdr:rowOff>171450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00000000-0008-0000-05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5545" y="27925395"/>
          <a:ext cx="1000828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304801</xdr:colOff>
      <xdr:row>115</xdr:row>
      <xdr:rowOff>47625</xdr:rowOff>
    </xdr:from>
    <xdr:to>
      <xdr:col>5</xdr:col>
      <xdr:colOff>1009187</xdr:colOff>
      <xdr:row>116</xdr:row>
      <xdr:rowOff>266700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00000000-0008-0000-05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4601" y="32394525"/>
          <a:ext cx="704386" cy="523875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314326</xdr:colOff>
      <xdr:row>105</xdr:row>
      <xdr:rowOff>28577</xdr:rowOff>
    </xdr:from>
    <xdr:to>
      <xdr:col>5</xdr:col>
      <xdr:colOff>944879</xdr:colOff>
      <xdr:row>106</xdr:row>
      <xdr:rowOff>285751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00000000-0008-0000-05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4146" y="29373197"/>
          <a:ext cx="630553" cy="561974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6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8D2CEDA-27A6-46B5-9296-5BE3E0D8B90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161" name="AutoShape 12" descr="C:\Users\PC\Desktop\JARDINERA.webp">
          <a:extLst>
            <a:ext uri="{FF2B5EF4-FFF2-40B4-BE49-F238E27FC236}">
              <a16:creationId xmlns:a16="http://schemas.microsoft.com/office/drawing/2014/main" id="{26D59D66-A94C-4E41-AA59-F39351DD423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6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0DF1ECF-EB09-4B88-AF10-BB13EB114DF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6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90580C0-46A7-417F-926E-5380E4BD5ED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6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5CF1A48-767D-4373-A63B-254EA6B13C7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6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96490D3-86E3-4D37-829E-5469D6E8DD6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6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C57E07F-2667-4FE0-A7A1-61C8DD4142F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67" name="AutoShape 12" descr="C:\Users\PC\Desktop\JARDINERA.webp">
          <a:extLst>
            <a:ext uri="{FF2B5EF4-FFF2-40B4-BE49-F238E27FC236}">
              <a16:creationId xmlns:a16="http://schemas.microsoft.com/office/drawing/2014/main" id="{AE9823C0-6C68-432C-8678-762B2278B2F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6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B42B433-7F18-4DB8-BAE9-931C60BC0C9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6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7EE950B-1650-45A0-BEEE-83A96011222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A50CC0E-9F34-441F-902B-A44026CA32A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1E5E070-7EA1-4C75-8C0D-9C080E7E793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E3A19FF-16C6-47B3-BB70-D0E7F5BBC1C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73" name="AutoShape 12" descr="C:\Users\PC\Desktop\JARDINERA.webp">
          <a:extLst>
            <a:ext uri="{FF2B5EF4-FFF2-40B4-BE49-F238E27FC236}">
              <a16:creationId xmlns:a16="http://schemas.microsoft.com/office/drawing/2014/main" id="{9F587320-2F39-4B03-BA8A-EA39ACFC01A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8D42805-7B48-48F8-92FA-2628E753DD1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5130710-375E-4D55-9163-D3B8E985FCD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9A4200C-57A1-4DEA-B6C3-600B09E4E12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3009F4D-7300-4706-BF25-1344476E4FF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7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E0D1D39-80A1-4309-8C37-59A76FE6D0D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179" name="AutoShape 12" descr="C:\Users\PC\Desktop\JARDINERA.webp">
          <a:extLst>
            <a:ext uri="{FF2B5EF4-FFF2-40B4-BE49-F238E27FC236}">
              <a16:creationId xmlns:a16="http://schemas.microsoft.com/office/drawing/2014/main" id="{47E945CF-8EA2-453A-9917-C7B4ABC1249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8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100B107-D22B-496C-92BF-5A9DC738673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8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970C32D-55A1-4605-AD0E-37411F679BE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8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31D1DD1-59DE-4A22-BCE3-0A8DBD162FC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8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702A97E-1A70-4360-B823-6B8295444D4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18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0CAEB72-B227-48EF-947B-E3B6F5D9B8D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6815" cy="1160144"/>
    <xdr:sp macro="" textlink="">
      <xdr:nvSpPr>
        <xdr:cNvPr id="185" name="AutoShape 12" descr="C:\Users\PC\Desktop\JARDINERA.webp">
          <a:extLst>
            <a:ext uri="{FF2B5EF4-FFF2-40B4-BE49-F238E27FC236}">
              <a16:creationId xmlns:a16="http://schemas.microsoft.com/office/drawing/2014/main" id="{F4279E29-D86B-4D6A-A6C8-0823CDB771E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8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82C2722-19DA-4D4B-9331-2FE61450D86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8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B8872A4-95BF-4C12-92FE-9DE7E46B171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8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BA4A2E4-87BE-4996-9FA7-48F55609263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8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A04D303-D5BF-4441-8771-B2CCEA36763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19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66E2C39-EF9E-4F42-A083-F27095D0C5E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1165860" cy="1160144"/>
    <xdr:sp macro="" textlink="">
      <xdr:nvSpPr>
        <xdr:cNvPr id="191" name="AutoShape 12" descr="C:\Users\PC\Desktop\JARDINERA.webp">
          <a:extLst>
            <a:ext uri="{FF2B5EF4-FFF2-40B4-BE49-F238E27FC236}">
              <a16:creationId xmlns:a16="http://schemas.microsoft.com/office/drawing/2014/main" id="{36D771FB-580E-4E11-BA34-1A2275084F2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9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4C287E9-95C8-4FE3-957D-DA7693CF779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9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1D66333-3A1D-42F5-BEFB-5B0571CB9A7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9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810DBBE-8162-433D-BDE5-DAADF0888B9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9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397DC26-0B0C-450E-82DA-EEDB0C6B953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9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48A987F-D28F-4E4B-B320-3F93325B113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97" name="AutoShape 12" descr="C:\Users\PC\Desktop\JARDINERA.webp">
          <a:extLst>
            <a:ext uri="{FF2B5EF4-FFF2-40B4-BE49-F238E27FC236}">
              <a16:creationId xmlns:a16="http://schemas.microsoft.com/office/drawing/2014/main" id="{18373A8A-73FF-4DB3-9A1A-0B8FD94B853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9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398B88C-13DD-495A-8805-7007E19C158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9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D2A4624-26FC-4DBF-AC51-E6B3EADA8DD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0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76624C2-388F-413C-B4D2-07881439446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0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948D67B-A4B6-4FD5-A53D-C8007F5BFB9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9C14DB4-A1CF-487C-9871-4411EA5ECC9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203" name="AutoShape 12" descr="C:\Users\PC\Desktop\JARDINERA.webp">
          <a:extLst>
            <a:ext uri="{FF2B5EF4-FFF2-40B4-BE49-F238E27FC236}">
              <a16:creationId xmlns:a16="http://schemas.microsoft.com/office/drawing/2014/main" id="{AC80040D-91C6-4CE4-A36E-DCBC8BFE44A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A958FC4-273F-4480-8FC9-393711806E6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0B4491F-2176-47F5-8AE8-C71E8EF5A19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1728481-3DAD-40B3-B671-D038068100D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4756F32-0A52-401A-AF98-B36AC7BE07B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C082E79-2A4B-4891-837C-F94BE0C992C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209" name="AutoShape 12" descr="C:\Users\PC\Desktop\JARDINERA.webp">
          <a:extLst>
            <a:ext uri="{FF2B5EF4-FFF2-40B4-BE49-F238E27FC236}">
              <a16:creationId xmlns:a16="http://schemas.microsoft.com/office/drawing/2014/main" id="{2D0B1E62-9C5A-444C-A6A7-433AC3BEDF9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1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7B9923F-131C-4563-8B9E-CEF11981F34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1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993566A-12FF-4208-8940-17964E783B6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1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50EDB50-5D27-42D2-9234-A16D7EB1EC8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1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6572221-912A-4F38-AA65-542ECADA6FF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F202344-0A65-408D-9C65-749845F622D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215" name="AutoShape 12" descr="C:\Users\PC\Desktop\JARDINERA.webp">
          <a:extLst>
            <a:ext uri="{FF2B5EF4-FFF2-40B4-BE49-F238E27FC236}">
              <a16:creationId xmlns:a16="http://schemas.microsoft.com/office/drawing/2014/main" id="{EA77D1DF-93F2-43E9-8F5E-FCFD44A148B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AEC1861-47E4-4B22-B161-604BE897EBC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305A1F7-BFF5-40ED-833B-75FF003B9E3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60B49F1-EFE3-4755-82F4-3BA822D3190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F4C3A2A-53AC-43C2-88E6-23C7C21F7AD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3404F3E-C586-4F74-A59B-12E38A9E1B9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340" name="AutoShape 12" descr="C:\Users\PC\Desktop\JARDINERA.webp">
          <a:extLst>
            <a:ext uri="{FF2B5EF4-FFF2-40B4-BE49-F238E27FC236}">
              <a16:creationId xmlns:a16="http://schemas.microsoft.com/office/drawing/2014/main" id="{8671D3AF-0927-46E5-99EB-2240E9F0EEB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38DCB92-B163-4407-8400-E8208D54A12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4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F8FFEF4-F11A-4D40-B61B-B2BC64CCD5C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9831ACA-91FA-43EE-89F9-74D7B7E6A0B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7EB7FA7-7A53-438D-9AC7-FCB208E56E7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55BC4F4-D823-446F-8FA0-6D7158FBE3B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346" name="AutoShape 12" descr="C:\Users\PC\Desktop\JARDINERA.webp">
          <a:extLst>
            <a:ext uri="{FF2B5EF4-FFF2-40B4-BE49-F238E27FC236}">
              <a16:creationId xmlns:a16="http://schemas.microsoft.com/office/drawing/2014/main" id="{BBEB2232-471C-4637-A521-0E00C3BB63E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1DDBBC6-C416-4518-84C7-64216B45940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5B835C9-6DE2-40F2-8455-FF88B0C1B1F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FE87430-66EE-4D21-9B14-0B1C0F51311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1A890FC-B7F8-44A6-8770-A042DA36A18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F30C562-AC54-4BB2-B41F-D06E045991F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352" name="AutoShape 12" descr="C:\Users\PC\Desktop\JARDINERA.webp">
          <a:extLst>
            <a:ext uri="{FF2B5EF4-FFF2-40B4-BE49-F238E27FC236}">
              <a16:creationId xmlns:a16="http://schemas.microsoft.com/office/drawing/2014/main" id="{B064B29E-07D7-49DE-AE9F-39D411AC78A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B9E6F37-8B5D-487B-B978-C7D34EC29D4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2F20A4E-F8B1-49E7-9D21-C65DFDE2A90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D162C4C-EA9F-4B83-B7CE-108F7E1B323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6AEFBEC-5653-4CAE-B7FA-80D2E791355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A42D62D-32F3-43EB-987A-C723E39EEBE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358" name="AutoShape 12" descr="C:\Users\PC\Desktop\JARDINERA.webp">
          <a:extLst>
            <a:ext uri="{FF2B5EF4-FFF2-40B4-BE49-F238E27FC236}">
              <a16:creationId xmlns:a16="http://schemas.microsoft.com/office/drawing/2014/main" id="{C72D0757-2281-44DA-9C61-2FD399C9178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5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DF5276F-3BCD-4628-9410-CCB41FDE98F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6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E7B465D-E700-4334-8810-B1EB91E645F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6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0931FE7-1B64-49FB-9ECA-4D1036B5B56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6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4B30C90-1C61-48EF-8BDC-5F1B83BFC64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36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7D9DE5F-1C09-403B-9F85-126A1EBC739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6815" cy="1160144"/>
    <xdr:sp macro="" textlink="">
      <xdr:nvSpPr>
        <xdr:cNvPr id="364" name="AutoShape 12" descr="C:\Users\PC\Desktop\JARDINERA.webp">
          <a:extLst>
            <a:ext uri="{FF2B5EF4-FFF2-40B4-BE49-F238E27FC236}">
              <a16:creationId xmlns:a16="http://schemas.microsoft.com/office/drawing/2014/main" id="{6F5B06DF-C4B7-490C-89A9-9F741BF54CF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6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A4DCF2C-124F-4483-B8D0-46D1F34BF33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6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BB45BD0-E5A6-4128-A043-7D491462B6E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6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C4AFDEB-C362-4F2B-AA4B-6EDD80A5E76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6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3A68137-B4BD-485F-9C17-91401CABE75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36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A40B32D-E9FC-4293-B90B-D63E22CF9F6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1165860" cy="1160144"/>
    <xdr:sp macro="" textlink="">
      <xdr:nvSpPr>
        <xdr:cNvPr id="370" name="AutoShape 12" descr="C:\Users\PC\Desktop\JARDINERA.webp">
          <a:extLst>
            <a:ext uri="{FF2B5EF4-FFF2-40B4-BE49-F238E27FC236}">
              <a16:creationId xmlns:a16="http://schemas.microsoft.com/office/drawing/2014/main" id="{29F20823-6EFD-4DF0-8197-53F95013D78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7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3D506BC-3E46-4387-8A6A-5908937EC1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7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9B0A4C7-7FFB-44A4-AFF6-E7C58127722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7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FFE0F5F-925D-4398-A99B-A5DB2D2AB44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7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1D0B8FE-5D39-4C82-981C-0B4F5180D52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7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2EA2E51-2C27-4DA8-BC7D-5AC8C90139B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376" name="AutoShape 12" descr="C:\Users\PC\Desktop\JARDINERA.webp">
          <a:extLst>
            <a:ext uri="{FF2B5EF4-FFF2-40B4-BE49-F238E27FC236}">
              <a16:creationId xmlns:a16="http://schemas.microsoft.com/office/drawing/2014/main" id="{6ECE5C01-9CB8-45F7-B5EF-886C412F435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7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199C9B2-9EA9-47C8-A6E8-6B48499C6B3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7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2E83C0D-A628-4F0A-B7C1-A8FC9DAC0D6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7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49EBE1E-E6BC-43D5-B696-3BCACCBDE4D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8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E922E9E-2879-4B13-B937-FD0E9E76EE4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9B0B895-F05A-442E-8E49-5D4258C893E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382" name="AutoShape 12" descr="C:\Users\PC\Desktop\JARDINERA.webp">
          <a:extLst>
            <a:ext uri="{FF2B5EF4-FFF2-40B4-BE49-F238E27FC236}">
              <a16:creationId xmlns:a16="http://schemas.microsoft.com/office/drawing/2014/main" id="{7A25E89C-9987-4B23-B836-CC715FDEF1D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A17332D-7939-4F25-907D-7CB436CEB59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9320D74-19B7-4A25-AA1C-969E272CCC4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26804D8-319C-4C77-9F3E-ECA6697EE84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5575F9D-0F01-4D25-84E8-62B7CD24DFD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CDE13AF-2FCE-49BD-BAE8-00C5A355B23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388" name="AutoShape 12" descr="C:\Users\PC\Desktop\JARDINERA.webp">
          <a:extLst>
            <a:ext uri="{FF2B5EF4-FFF2-40B4-BE49-F238E27FC236}">
              <a16:creationId xmlns:a16="http://schemas.microsoft.com/office/drawing/2014/main" id="{34601820-2731-480C-B2F1-16D99D71C6B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16B86F9-36DC-4F0F-83C3-0A1B082432F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9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ACB82CF-D81F-4B21-B5A2-F20B75F4F4B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9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C50007E-D5A3-4B25-9920-0AAB054E32B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9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71BC4DF-5975-4E04-9691-1E8231867F8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C02FB1E-EB76-4946-A544-B5B2AFCF2C7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394" name="AutoShape 12" descr="C:\Users\PC\Desktop\JARDINERA.webp">
          <a:extLst>
            <a:ext uri="{FF2B5EF4-FFF2-40B4-BE49-F238E27FC236}">
              <a16:creationId xmlns:a16="http://schemas.microsoft.com/office/drawing/2014/main" id="{0D9F56CE-67D4-428D-8429-9907F0EBE16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5D49F61-E1D0-44C6-A0C9-112AB5C1338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9521556-8F6D-4D9F-935B-AEDE99265A9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F70FC14-EA11-4699-B400-62942935BB4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945234A-E876-434C-B2B4-EB0D502E613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9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655193C-9A64-4228-98A3-4824EC2A192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400" name="AutoShape 12" descr="C:\Users\PC\Desktop\JARDINERA.webp">
          <a:extLst>
            <a:ext uri="{FF2B5EF4-FFF2-40B4-BE49-F238E27FC236}">
              <a16:creationId xmlns:a16="http://schemas.microsoft.com/office/drawing/2014/main" id="{05506B9A-5665-41C0-843E-264F255E10D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0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B7FF407-C345-488D-AF01-D35124F0FAF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0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C41AC03-F4D3-45C0-9BA5-B12752B1408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0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023F343-647F-4081-A4FF-2C40FFFD7A8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0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5A5D278-BA23-468D-89F7-7E951FBA047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0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1BE40A8-C424-4403-BFEA-CF34EACEBA1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406" name="AutoShape 12" descr="C:\Users\PC\Desktop\JARDINERA.webp">
          <a:extLst>
            <a:ext uri="{FF2B5EF4-FFF2-40B4-BE49-F238E27FC236}">
              <a16:creationId xmlns:a16="http://schemas.microsoft.com/office/drawing/2014/main" id="{4E7F62AC-6E1E-4BF4-A652-B24B0C1FA34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0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569B624-A893-4C93-8BF3-27ADBA725D7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0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6C1F769-478C-41EA-BC84-2E1516DC2B3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0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C2C9353-D161-4E0F-89E1-E3CE7863B51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020898C-FD4E-4601-82F6-349A12AD7D2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5A1E573-8B15-47E3-A110-994A2696872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412" name="AutoShape 12" descr="C:\Users\PC\Desktop\JARDINERA.webp">
          <a:extLst>
            <a:ext uri="{FF2B5EF4-FFF2-40B4-BE49-F238E27FC236}">
              <a16:creationId xmlns:a16="http://schemas.microsoft.com/office/drawing/2014/main" id="{1B1CC33A-BCA0-4AE7-99D4-9DE21C1078E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49ACD5D-BB9D-4E9C-B0E3-1065699E3ED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FDB2092-A998-43FF-9950-B59C3D86B3E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671C94C-0222-418A-948F-03E43386F6C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123BEB5-12E6-4258-B02A-D5A74064847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1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1A2F6A0-304A-466E-B230-728A97724FB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418" name="AutoShape 12" descr="C:\Users\PC\Desktop\JARDINERA.webp">
          <a:extLst>
            <a:ext uri="{FF2B5EF4-FFF2-40B4-BE49-F238E27FC236}">
              <a16:creationId xmlns:a16="http://schemas.microsoft.com/office/drawing/2014/main" id="{5AA7CECF-6D67-4379-A96D-9C83936B675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1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3825FC3-C877-482F-98EF-ED3BC7FC45E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2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4445617-A478-423E-AEF1-F2E586D2F04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2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69DEBC0-15A6-4343-99A2-F2F93A729E4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2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D87B504-39E2-481D-834B-9055FB3D7AA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9085"/>
    <xdr:sp macro="" textlink="">
      <xdr:nvSpPr>
        <xdr:cNvPr id="42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3C2981E-452F-4D60-B045-1283040BA73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6815" cy="1160144"/>
    <xdr:sp macro="" textlink="">
      <xdr:nvSpPr>
        <xdr:cNvPr id="424" name="AutoShape 12" descr="C:\Users\PC\Desktop\JARDINERA.webp">
          <a:extLst>
            <a:ext uri="{FF2B5EF4-FFF2-40B4-BE49-F238E27FC236}">
              <a16:creationId xmlns:a16="http://schemas.microsoft.com/office/drawing/2014/main" id="{24B7FF93-3F82-482D-868A-D90C5E1CF04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2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CBCE03C-ACDE-4184-AC50-4D8A69CEE95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2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1B5AB0C-76FB-4901-B364-4FFF4900DA2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2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DECDAF3-94A9-4E46-A483-6586B7D0896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2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DEDF916-4CBA-4844-8282-98B78AAA3A3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9085"/>
    <xdr:sp macro="" textlink="">
      <xdr:nvSpPr>
        <xdr:cNvPr id="42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897B697-7CD6-4141-AAD0-86E102689AF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1165860" cy="1160144"/>
    <xdr:sp macro="" textlink="">
      <xdr:nvSpPr>
        <xdr:cNvPr id="430" name="AutoShape 12" descr="C:\Users\PC\Desktop\JARDINERA.webp">
          <a:extLst>
            <a:ext uri="{FF2B5EF4-FFF2-40B4-BE49-F238E27FC236}">
              <a16:creationId xmlns:a16="http://schemas.microsoft.com/office/drawing/2014/main" id="{D8A0CE59-7AFB-4F04-8144-7DCF674748B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3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507A515-B960-4E99-A151-FDBB9EBB7C9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3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ADE8F24-C550-4825-8072-F0957BBA738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3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3249315-CFDF-41D2-BFF9-1B9669F7EAF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3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5189030-6307-42D5-90A6-77BE7293E1D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3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7D1796D-720B-46F9-A9E8-5BE8A8F2343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436" name="AutoShape 12" descr="C:\Users\PC\Desktop\JARDINERA.webp">
          <a:extLst>
            <a:ext uri="{FF2B5EF4-FFF2-40B4-BE49-F238E27FC236}">
              <a16:creationId xmlns:a16="http://schemas.microsoft.com/office/drawing/2014/main" id="{FB73A768-710C-4059-BBB2-88DCC3F1975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267397C-738C-4447-B6C3-58E86780DFD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77B5FC4-70BB-49AC-9AB5-AA7A16F4615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AA99170-E392-41F4-BF27-CC921016922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4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BB70F47-F1FB-41D7-9C31-F6D3B0483C2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18723C0-F46A-4791-89F3-35A16164BD7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442" name="AutoShape 12" descr="C:\Users\PC\Desktop\JARDINERA.webp">
          <a:extLst>
            <a:ext uri="{FF2B5EF4-FFF2-40B4-BE49-F238E27FC236}">
              <a16:creationId xmlns:a16="http://schemas.microsoft.com/office/drawing/2014/main" id="{65A952FA-8417-4FCF-9B54-D24A0281BF3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02F4BB3-564D-4797-8D43-F8D28A80EB0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7382133-FB75-4F22-8152-4B633FB9024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412E536-04EE-45BA-AA14-2663076AED4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982DFC9-9261-40BB-8BCE-3A2CA0C2DFF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B97BDE2-BA19-4333-8448-D16E7F671BF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448" name="AutoShape 12" descr="C:\Users\PC\Desktop\JARDINERA.webp">
          <a:extLst>
            <a:ext uri="{FF2B5EF4-FFF2-40B4-BE49-F238E27FC236}">
              <a16:creationId xmlns:a16="http://schemas.microsoft.com/office/drawing/2014/main" id="{3D8C00C8-164B-4E42-8072-FE6E44219FE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506CC8D-424C-4A33-AAAB-0B77B2AB2BA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6E48200-CBA4-4946-8476-2C96046746F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4146699-D284-4DAF-A5EC-FE46AB26983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7C2F884-C603-41F8-9847-60E52362711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B50CC74-E987-4EAD-8696-A4CE6EE3E06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1485900</xdr:colOff>
      <xdr:row>121</xdr:row>
      <xdr:rowOff>0</xdr:rowOff>
    </xdr:from>
    <xdr:ext cx="1183005" cy="1169669"/>
    <xdr:sp macro="" textlink="">
      <xdr:nvSpPr>
        <xdr:cNvPr id="454" name="AutoShape 12" descr="C:\Users\PC\Desktop\JARDINERA.webp">
          <a:extLst>
            <a:ext uri="{FF2B5EF4-FFF2-40B4-BE49-F238E27FC236}">
              <a16:creationId xmlns:a16="http://schemas.microsoft.com/office/drawing/2014/main" id="{CF4B2EA1-FC9B-4488-BEF5-AB5766F636F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E889A46-68C0-4775-8D40-7999FB7C2ED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1DF7667-3C5E-4E05-994D-9C77DFAC817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CAC701E-553F-4154-A4EE-9A01372A85B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1EDCD82-1E06-4BAA-BDAF-3B7667F0B56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276225</xdr:colOff>
      <xdr:row>92</xdr:row>
      <xdr:rowOff>28575</xdr:rowOff>
    </xdr:from>
    <xdr:to>
      <xdr:col>5</xdr:col>
      <xdr:colOff>931325</xdr:colOff>
      <xdr:row>93</xdr:row>
      <xdr:rowOff>266700</xdr:rowOff>
    </xdr:to>
    <xdr:pic>
      <xdr:nvPicPr>
        <xdr:cNvPr id="459" name="Imagen 458">
          <a:extLst>
            <a:ext uri="{FF2B5EF4-FFF2-40B4-BE49-F238E27FC236}">
              <a16:creationId xmlns:a16="http://schemas.microsoft.com/office/drawing/2014/main" id="{1E2571AF-FA04-047D-95AE-5C4FA71B9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96025" y="25479375"/>
          <a:ext cx="655100" cy="542925"/>
        </a:xfrm>
        <a:prstGeom prst="rect">
          <a:avLst/>
        </a:prstGeom>
      </xdr:spPr>
    </xdr:pic>
    <xdr:clientData/>
  </xdr:twoCellAnchor>
  <xdr:twoCellAnchor editAs="oneCell">
    <xdr:from>
      <xdr:col>28</xdr:col>
      <xdr:colOff>419101</xdr:colOff>
      <xdr:row>95</xdr:row>
      <xdr:rowOff>19051</xdr:rowOff>
    </xdr:from>
    <xdr:to>
      <xdr:col>29</xdr:col>
      <xdr:colOff>822399</xdr:colOff>
      <xdr:row>97</xdr:row>
      <xdr:rowOff>190500</xdr:rowOff>
    </xdr:to>
    <xdr:pic>
      <xdr:nvPicPr>
        <xdr:cNvPr id="461" name="Imagen 460">
          <a:extLst>
            <a:ext uri="{FF2B5EF4-FFF2-40B4-BE49-F238E27FC236}">
              <a16:creationId xmlns:a16="http://schemas.microsoft.com/office/drawing/2014/main" id="{9BD951C5-91EF-343D-29F1-31C25819E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72776" y="26384251"/>
          <a:ext cx="1451048" cy="78104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80010</xdr:colOff>
      <xdr:row>24</xdr:row>
      <xdr:rowOff>0</xdr:rowOff>
    </xdr:from>
    <xdr:to>
      <xdr:col>5</xdr:col>
      <xdr:colOff>1154810</xdr:colOff>
      <xdr:row>28</xdr:row>
      <xdr:rowOff>167640</xdr:rowOff>
    </xdr:to>
    <xdr:pic>
      <xdr:nvPicPr>
        <xdr:cNvPr id="2" name="Imagen 5">
          <a:extLst>
            <a:ext uri="{FF2B5EF4-FFF2-40B4-BE49-F238E27FC236}">
              <a16:creationId xmlns:a16="http://schemas.microsoft.com/office/drawing/2014/main" id="{C6F006D0-9CB5-465D-BEBF-8697B4771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9810" y="6972300"/>
          <a:ext cx="1074800" cy="138684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133351</xdr:colOff>
      <xdr:row>5</xdr:row>
      <xdr:rowOff>247650</xdr:rowOff>
    </xdr:from>
    <xdr:to>
      <xdr:col>5</xdr:col>
      <xdr:colOff>1160563</xdr:colOff>
      <xdr:row>10</xdr:row>
      <xdr:rowOff>95250</xdr:rowOff>
    </xdr:to>
    <xdr:pic>
      <xdr:nvPicPr>
        <xdr:cNvPr id="3" name="Imagen 6">
          <a:extLst>
            <a:ext uri="{FF2B5EF4-FFF2-40B4-BE49-F238E27FC236}">
              <a16:creationId xmlns:a16="http://schemas.microsoft.com/office/drawing/2014/main" id="{652A0D28-B944-432B-AC38-B2726C6EC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53151" y="1428750"/>
          <a:ext cx="1027212" cy="137160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43</xdr:row>
      <xdr:rowOff>201930</xdr:rowOff>
    </xdr:from>
    <xdr:to>
      <xdr:col>5</xdr:col>
      <xdr:colOff>1190625</xdr:colOff>
      <xdr:row>47</xdr:row>
      <xdr:rowOff>47625</xdr:rowOff>
    </xdr:to>
    <xdr:pic>
      <xdr:nvPicPr>
        <xdr:cNvPr id="4" name="Imagen 7">
          <a:extLst>
            <a:ext uri="{FF2B5EF4-FFF2-40B4-BE49-F238E27FC236}">
              <a16:creationId xmlns:a16="http://schemas.microsoft.com/office/drawing/2014/main" id="{D3840440-DD91-41B6-B592-FE2DFF367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0" y="12660630"/>
          <a:ext cx="1114425" cy="10648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118</xdr:row>
      <xdr:rowOff>64896</xdr:rowOff>
    </xdr:from>
    <xdr:to>
      <xdr:col>5</xdr:col>
      <xdr:colOff>990600</xdr:colOff>
      <xdr:row>120</xdr:row>
      <xdr:rowOff>81224</xdr:rowOff>
    </xdr:to>
    <xdr:pic>
      <xdr:nvPicPr>
        <xdr:cNvPr id="5" name="Imagen 8">
          <a:extLst>
            <a:ext uri="{FF2B5EF4-FFF2-40B4-BE49-F238E27FC236}">
              <a16:creationId xmlns:a16="http://schemas.microsoft.com/office/drawing/2014/main" id="{C6EFF5DE-3FB0-408C-A78E-5AD1F131C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96025" y="33326196"/>
          <a:ext cx="714375" cy="625928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5</xdr:col>
      <xdr:colOff>97155</xdr:colOff>
      <xdr:row>15</xdr:row>
      <xdr:rowOff>152400</xdr:rowOff>
    </xdr:from>
    <xdr:to>
      <xdr:col>5</xdr:col>
      <xdr:colOff>1162050</xdr:colOff>
      <xdr:row>18</xdr:row>
      <xdr:rowOff>259080</xdr:rowOff>
    </xdr:to>
    <xdr:pic>
      <xdr:nvPicPr>
        <xdr:cNvPr id="6" name="Imagen 9">
          <a:extLst>
            <a:ext uri="{FF2B5EF4-FFF2-40B4-BE49-F238E27FC236}">
              <a16:creationId xmlns:a16="http://schemas.microsoft.com/office/drawing/2014/main" id="{7A855A92-7243-419E-97B3-E2054B48C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16955" y="4381500"/>
          <a:ext cx="1064895" cy="1021080"/>
        </a:xfrm>
        <a:prstGeom prst="rect">
          <a:avLst/>
        </a:prstGeom>
      </xdr:spPr>
    </xdr:pic>
    <xdr:clientData/>
  </xdr:twoCellAnchor>
  <xdr:twoCellAnchor editAs="oneCell">
    <xdr:from>
      <xdr:col>5</xdr:col>
      <xdr:colOff>114299</xdr:colOff>
      <xdr:row>57</xdr:row>
      <xdr:rowOff>123824</xdr:rowOff>
    </xdr:from>
    <xdr:to>
      <xdr:col>5</xdr:col>
      <xdr:colOff>1118989</xdr:colOff>
      <xdr:row>60</xdr:row>
      <xdr:rowOff>219075</xdr:rowOff>
    </xdr:to>
    <xdr:pic>
      <xdr:nvPicPr>
        <xdr:cNvPr id="7" name="Imagen 16">
          <a:extLst>
            <a:ext uri="{FF2B5EF4-FFF2-40B4-BE49-F238E27FC236}">
              <a16:creationId xmlns:a16="http://schemas.microsoft.com/office/drawing/2014/main" id="{B62B8CD9-1E63-4217-82AC-87E8465C1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34099" y="16849724"/>
          <a:ext cx="1004690" cy="1009651"/>
        </a:xfrm>
        <a:prstGeom prst="rect">
          <a:avLst/>
        </a:prstGeom>
      </xdr:spPr>
    </xdr:pic>
    <xdr:clientData/>
  </xdr:twoCellAnchor>
  <xdr:twoCellAnchor editAs="oneCell">
    <xdr:from>
      <xdr:col>5</xdr:col>
      <xdr:colOff>58927</xdr:colOff>
      <xdr:row>62</xdr:row>
      <xdr:rowOff>276226</xdr:rowOff>
    </xdr:from>
    <xdr:to>
      <xdr:col>5</xdr:col>
      <xdr:colOff>1224328</xdr:colOff>
      <xdr:row>65</xdr:row>
      <xdr:rowOff>247650</xdr:rowOff>
    </xdr:to>
    <xdr:pic>
      <xdr:nvPicPr>
        <xdr:cNvPr id="8" name="Imagen 18">
          <a:extLst>
            <a:ext uri="{FF2B5EF4-FFF2-40B4-BE49-F238E27FC236}">
              <a16:creationId xmlns:a16="http://schemas.microsoft.com/office/drawing/2014/main" id="{89CF4A62-C481-4B60-9F70-C633DFDD79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3394"/>
        <a:stretch/>
      </xdr:blipFill>
      <xdr:spPr>
        <a:xfrm>
          <a:off x="6078727" y="18526126"/>
          <a:ext cx="1165401" cy="885824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68</xdr:row>
      <xdr:rowOff>161925</xdr:rowOff>
    </xdr:from>
    <xdr:to>
      <xdr:col>5</xdr:col>
      <xdr:colOff>1152525</xdr:colOff>
      <xdr:row>71</xdr:row>
      <xdr:rowOff>34289</xdr:rowOff>
    </xdr:to>
    <xdr:pic>
      <xdr:nvPicPr>
        <xdr:cNvPr id="9" name="Imagen 22">
          <a:extLst>
            <a:ext uri="{FF2B5EF4-FFF2-40B4-BE49-F238E27FC236}">
              <a16:creationId xmlns:a16="http://schemas.microsoft.com/office/drawing/2014/main" id="{20544280-FED6-45CE-A7FE-039DB4D3C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86475" y="19935825"/>
          <a:ext cx="1085850" cy="7867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34290</xdr:rowOff>
    </xdr:to>
    <xdr:sp macro="" textlink="">
      <xdr:nvSpPr>
        <xdr:cNvPr id="10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E61862BA-EC52-451D-8910-1A8AAD44F82B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34290</xdr:rowOff>
    </xdr:to>
    <xdr:sp macro="" textlink="">
      <xdr:nvSpPr>
        <xdr:cNvPr id="11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1B77359A-2B9F-4037-9615-14BEAC60F4C1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34290</xdr:rowOff>
    </xdr:to>
    <xdr:sp macro="" textlink="">
      <xdr:nvSpPr>
        <xdr:cNvPr id="12" name="AutoShape 8" descr="C:\Users\PC\Desktop\SALTE%C3%91A CON PIES.webp">
          <a:extLst>
            <a:ext uri="{FF2B5EF4-FFF2-40B4-BE49-F238E27FC236}">
              <a16:creationId xmlns:a16="http://schemas.microsoft.com/office/drawing/2014/main" id="{DBB4915A-05D5-44B5-9266-B9B838DB1B7D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3" name="AutoShape 9" descr="C:\Users\PC\Desktop\SALTE%C3%91A CON PIES.webp">
          <a:extLst>
            <a:ext uri="{FF2B5EF4-FFF2-40B4-BE49-F238E27FC236}">
              <a16:creationId xmlns:a16="http://schemas.microsoft.com/office/drawing/2014/main" id="{309C8463-07F9-41C9-88AD-0C5C6D5307F1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4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2D07E896-C4BC-4151-8D7E-2175D10E592D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121</xdr:row>
      <xdr:rowOff>0</xdr:rowOff>
    </xdr:from>
    <xdr:to>
      <xdr:col>16</xdr:col>
      <xdr:colOff>190500</xdr:colOff>
      <xdr:row>122</xdr:row>
      <xdr:rowOff>32385</xdr:rowOff>
    </xdr:to>
    <xdr:sp macro="" textlink="">
      <xdr:nvSpPr>
        <xdr:cNvPr id="1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A9F25F2-DBA6-4698-BAC7-C923C99D3072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1485900</xdr:colOff>
      <xdr:row>121</xdr:row>
      <xdr:rowOff>0</xdr:rowOff>
    </xdr:from>
    <xdr:to>
      <xdr:col>17</xdr:col>
      <xdr:colOff>104775</xdr:colOff>
      <xdr:row>125</xdr:row>
      <xdr:rowOff>93344</xdr:rowOff>
    </xdr:to>
    <xdr:sp macro="" textlink="">
      <xdr:nvSpPr>
        <xdr:cNvPr id="16" name="AutoShape 12" descr="C:\Users\PC\Desktop\JARDINERA.webp">
          <a:extLst>
            <a:ext uri="{FF2B5EF4-FFF2-40B4-BE49-F238E27FC236}">
              <a16:creationId xmlns:a16="http://schemas.microsoft.com/office/drawing/2014/main" id="{1669231B-2D38-4298-8651-7AEB56EED928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116205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34290</xdr:rowOff>
    </xdr:to>
    <xdr:sp macro="" textlink="">
      <xdr:nvSpPr>
        <xdr:cNvPr id="17" name="AutoShape 13" descr="C:\Users\PC\Desktop\JARDINERA.webp">
          <a:extLst>
            <a:ext uri="{FF2B5EF4-FFF2-40B4-BE49-F238E27FC236}">
              <a16:creationId xmlns:a16="http://schemas.microsoft.com/office/drawing/2014/main" id="{99F3B05C-C39C-49D1-9028-30D8A63D5BBE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259080</xdr:colOff>
      <xdr:row>31</xdr:row>
      <xdr:rowOff>108585</xdr:rowOff>
    </xdr:from>
    <xdr:to>
      <xdr:col>5</xdr:col>
      <xdr:colOff>878402</xdr:colOff>
      <xdr:row>33</xdr:row>
      <xdr:rowOff>257175</xdr:rowOff>
    </xdr:to>
    <xdr:pic>
      <xdr:nvPicPr>
        <xdr:cNvPr id="18" name="Imagen 25">
          <a:extLst>
            <a:ext uri="{FF2B5EF4-FFF2-40B4-BE49-F238E27FC236}">
              <a16:creationId xmlns:a16="http://schemas.microsoft.com/office/drawing/2014/main" id="{61EB2369-E103-432C-9F36-A0FF8BAA0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78880" y="9214485"/>
          <a:ext cx="619322" cy="75819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85</xdr:row>
      <xdr:rowOff>114300</xdr:rowOff>
    </xdr:from>
    <xdr:to>
      <xdr:col>5</xdr:col>
      <xdr:colOff>1224328</xdr:colOff>
      <xdr:row>88</xdr:row>
      <xdr:rowOff>258812</xdr:rowOff>
    </xdr:to>
    <xdr:pic>
      <xdr:nvPicPr>
        <xdr:cNvPr id="19" name="Imagen 44">
          <a:extLst>
            <a:ext uri="{FF2B5EF4-FFF2-40B4-BE49-F238E27FC236}">
              <a16:creationId xmlns:a16="http://schemas.microsoft.com/office/drawing/2014/main" id="{B60C85E5-FCAC-4B6F-A631-6A84501D9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57900" y="23431500"/>
          <a:ext cx="1186228" cy="105891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96</xdr:row>
      <xdr:rowOff>0</xdr:rowOff>
    </xdr:from>
    <xdr:to>
      <xdr:col>5</xdr:col>
      <xdr:colOff>304800</xdr:colOff>
      <xdr:row>97</xdr:row>
      <xdr:rowOff>5715</xdr:rowOff>
    </xdr:to>
    <xdr:sp macro="" textlink="">
      <xdr:nvSpPr>
        <xdr:cNvPr id="20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6EFE9A3E-CADA-4586-9366-AF167060E58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266700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96</xdr:row>
      <xdr:rowOff>0</xdr:rowOff>
    </xdr:from>
    <xdr:to>
      <xdr:col>5</xdr:col>
      <xdr:colOff>304800</xdr:colOff>
      <xdr:row>97</xdr:row>
      <xdr:rowOff>5715</xdr:rowOff>
    </xdr:to>
    <xdr:sp macro="" textlink="">
      <xdr:nvSpPr>
        <xdr:cNvPr id="21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9AF9AA5E-92A0-4E36-936C-BFEB950D3032}"/>
            </a:ext>
          </a:extLst>
        </xdr:cNvPr>
        <xdr:cNvSpPr>
          <a:spLocks noChangeAspect="1" noChangeArrowheads="1"/>
        </xdr:cNvSpPr>
      </xdr:nvSpPr>
      <xdr:spPr bwMode="auto">
        <a:xfrm>
          <a:off x="6019800" y="26670000"/>
          <a:ext cx="304800" cy="310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83820</xdr:colOff>
      <xdr:row>94</xdr:row>
      <xdr:rowOff>120015</xdr:rowOff>
    </xdr:from>
    <xdr:to>
      <xdr:col>5</xdr:col>
      <xdr:colOff>1141095</xdr:colOff>
      <xdr:row>97</xdr:row>
      <xdr:rowOff>289560</xdr:rowOff>
    </xdr:to>
    <xdr:pic>
      <xdr:nvPicPr>
        <xdr:cNvPr id="22" name="Imagen 2">
          <a:extLst>
            <a:ext uri="{FF2B5EF4-FFF2-40B4-BE49-F238E27FC236}">
              <a16:creationId xmlns:a16="http://schemas.microsoft.com/office/drawing/2014/main" id="{C1730074-38B8-443B-9502-62237BCFB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03620" y="26180415"/>
          <a:ext cx="1057275" cy="1083945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3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109C516C-EDDF-4358-B26D-8F3F56B2117D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4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42014E39-B313-486E-AA26-A781F5089572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5" name="AutoShape 8" descr="C:\Users\PC\Desktop\SALTE%C3%91A CON PIES.webp">
          <a:extLst>
            <a:ext uri="{FF2B5EF4-FFF2-40B4-BE49-F238E27FC236}">
              <a16:creationId xmlns:a16="http://schemas.microsoft.com/office/drawing/2014/main" id="{C9DB50A9-31BB-4D72-9522-B4905137243A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6" name="AutoShape 9" descr="C:\Users\PC\Desktop\SALTE%C3%91A CON PIES.webp">
          <a:extLst>
            <a:ext uri="{FF2B5EF4-FFF2-40B4-BE49-F238E27FC236}">
              <a16:creationId xmlns:a16="http://schemas.microsoft.com/office/drawing/2014/main" id="{A6D9E5D7-2AED-4583-A20E-C63F74DC8CF5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7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EC39397E-6FC6-4AE6-8691-E08CFCF1369C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8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DA240231-6BC3-48A4-887C-958EEDA1BC11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29" name="AutoShape 8" descr="C:\Users\PC\Desktop\SALTE%C3%91A CON PIES.webp">
          <a:extLst>
            <a:ext uri="{FF2B5EF4-FFF2-40B4-BE49-F238E27FC236}">
              <a16:creationId xmlns:a16="http://schemas.microsoft.com/office/drawing/2014/main" id="{3F7BE1B1-7154-4EF6-882C-AB94E77AE97C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30" name="AutoShape 9" descr="C:\Users\PC\Desktop\SALTE%C3%91A CON PIES.webp">
          <a:extLst>
            <a:ext uri="{FF2B5EF4-FFF2-40B4-BE49-F238E27FC236}">
              <a16:creationId xmlns:a16="http://schemas.microsoft.com/office/drawing/2014/main" id="{ED049C3B-4691-4B8D-987B-6996AEA5FF86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175260</xdr:colOff>
      <xdr:row>109</xdr:row>
      <xdr:rowOff>190500</xdr:rowOff>
    </xdr:from>
    <xdr:to>
      <xdr:col>5</xdr:col>
      <xdr:colOff>1113540</xdr:colOff>
      <xdr:row>112</xdr:row>
      <xdr:rowOff>148590</xdr:rowOff>
    </xdr:to>
    <xdr:pic>
      <xdr:nvPicPr>
        <xdr:cNvPr id="31" name="Imagen 38">
          <a:extLst>
            <a:ext uri="{FF2B5EF4-FFF2-40B4-BE49-F238E27FC236}">
              <a16:creationId xmlns:a16="http://schemas.microsoft.com/office/drawing/2014/main" id="{10CDC02B-5B22-4B81-A205-FADEC3087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95060" y="30746700"/>
          <a:ext cx="938280" cy="87249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37</xdr:row>
      <xdr:rowOff>180974</xdr:rowOff>
    </xdr:from>
    <xdr:to>
      <xdr:col>5</xdr:col>
      <xdr:colOff>878673</xdr:colOff>
      <xdr:row>40</xdr:row>
      <xdr:rowOff>304799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B534751-4214-4966-B8D7-5D530DFB6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0300" y="10810874"/>
          <a:ext cx="688173" cy="10382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76</xdr:row>
      <xdr:rowOff>19049</xdr:rowOff>
    </xdr:from>
    <xdr:to>
      <xdr:col>5</xdr:col>
      <xdr:colOff>914400</xdr:colOff>
      <xdr:row>77</xdr:row>
      <xdr:rowOff>275544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9E319C1E-31D9-43E6-B160-D78D132B1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9825" y="22117049"/>
          <a:ext cx="714375" cy="561295"/>
        </a:xfrm>
        <a:prstGeom prst="rect">
          <a:avLst/>
        </a:prstGeom>
      </xdr:spPr>
    </xdr:pic>
    <xdr:clientData/>
  </xdr:twoCellAnchor>
  <xdr:twoCellAnchor editAs="oneCell">
    <xdr:from>
      <xdr:col>5</xdr:col>
      <xdr:colOff>249555</xdr:colOff>
      <xdr:row>73</xdr:row>
      <xdr:rowOff>30480</xdr:rowOff>
    </xdr:from>
    <xdr:to>
      <xdr:col>5</xdr:col>
      <xdr:colOff>916305</xdr:colOff>
      <xdr:row>74</xdr:row>
      <xdr:rowOff>256359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8120EDA-D8C7-4CFC-8F26-F031013FE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9355" y="21214080"/>
          <a:ext cx="666750" cy="530679"/>
        </a:xfrm>
        <a:prstGeom prst="rect">
          <a:avLst/>
        </a:prstGeom>
      </xdr:spPr>
    </xdr:pic>
    <xdr:clientData/>
  </xdr:two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3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7DBD1E6-CC92-4825-B7C4-7E24F727CF52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BC3ADFC-A26E-40A1-953F-1C110239154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D650CC3-26D4-4546-8E24-1CDFE39775CC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E543CBF-64DB-4721-87DF-246B60E1F6EB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177635</xdr:colOff>
      <xdr:row>50</xdr:row>
      <xdr:rowOff>59055</xdr:rowOff>
    </xdr:from>
    <xdr:to>
      <xdr:col>5</xdr:col>
      <xdr:colOff>1097280</xdr:colOff>
      <xdr:row>53</xdr:row>
      <xdr:rowOff>220980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BBD783D-DE02-4525-A1E5-016DBF413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7435" y="14651355"/>
          <a:ext cx="919645" cy="10763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121</xdr:row>
      <xdr:rowOff>0</xdr:rowOff>
    </xdr:from>
    <xdr:to>
      <xdr:col>16</xdr:col>
      <xdr:colOff>190500</xdr:colOff>
      <xdr:row>122</xdr:row>
      <xdr:rowOff>32385</xdr:rowOff>
    </xdr:to>
    <xdr:sp macro="" textlink="">
      <xdr:nvSpPr>
        <xdr:cNvPr id="4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708AB36-F572-4C13-AB60-D053E838CB21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121</xdr:row>
      <xdr:rowOff>0</xdr:rowOff>
    </xdr:from>
    <xdr:to>
      <xdr:col>17</xdr:col>
      <xdr:colOff>83820</xdr:colOff>
      <xdr:row>125</xdr:row>
      <xdr:rowOff>93344</xdr:rowOff>
    </xdr:to>
    <xdr:sp macro="" textlink="">
      <xdr:nvSpPr>
        <xdr:cNvPr id="41" name="AutoShape 12" descr="C:\Users\PC\Desktop\JARDINERA.webp">
          <a:extLst>
            <a:ext uri="{FF2B5EF4-FFF2-40B4-BE49-F238E27FC236}">
              <a16:creationId xmlns:a16="http://schemas.microsoft.com/office/drawing/2014/main" id="{D0F73E98-C6D6-45A9-8E56-70C00E082FA7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114109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4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140A65F-C76A-4C12-AA8F-3C6B5BBE456A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82237A3-5D5D-4BF7-AF80-826A2DF00F70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812566C-B3EC-40D9-8DF1-AE869439B35E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121</xdr:row>
      <xdr:rowOff>0</xdr:rowOff>
    </xdr:from>
    <xdr:ext cx="304800" cy="297180"/>
    <xdr:sp macro="" textlink="">
      <xdr:nvSpPr>
        <xdr:cNvPr id="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78D1BEA-9839-470B-95DB-E2044E41397F}"/>
            </a:ext>
          </a:extLst>
        </xdr:cNvPr>
        <xdr:cNvSpPr>
          <a:spLocks noChangeAspect="1" noChangeArrowheads="1"/>
        </xdr:cNvSpPr>
      </xdr:nvSpPr>
      <xdr:spPr bwMode="auto">
        <a:xfrm>
          <a:off x="72580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984A18B-9039-4C39-B362-C439B7C1AD1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121</xdr:row>
      <xdr:rowOff>0</xdr:rowOff>
    </xdr:from>
    <xdr:ext cx="1183005" cy="1169669"/>
    <xdr:sp macro="" textlink="">
      <xdr:nvSpPr>
        <xdr:cNvPr id="47" name="AutoShape 12" descr="C:\Users\PC\Desktop\JARDINERA.webp">
          <a:extLst>
            <a:ext uri="{FF2B5EF4-FFF2-40B4-BE49-F238E27FC236}">
              <a16:creationId xmlns:a16="http://schemas.microsoft.com/office/drawing/2014/main" id="{75B724F3-6009-4D6B-B53B-F70774133F6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5AD2CF0-D39B-4B99-ABAC-1B8A1DA0E76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C09FD83-2C88-4F4F-A09A-3202D920283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EE564A8-454F-4EF3-96C6-EA93FFBE852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95C3650-4B97-4532-AC39-3C0D8309688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1A656EA-BD97-4FBB-9F8E-10E133FCFBF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53" name="AutoShape 12" descr="C:\Users\PC\Desktop\JARDINERA.webp">
          <a:extLst>
            <a:ext uri="{FF2B5EF4-FFF2-40B4-BE49-F238E27FC236}">
              <a16:creationId xmlns:a16="http://schemas.microsoft.com/office/drawing/2014/main" id="{9C807A10-55E9-4F1D-AA02-C5322F83923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FC28A98-D589-4611-9A87-CFFF19AE64F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8D8AB0D-E3D3-49EE-9CBC-FE99DCCD6BD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F2229E7-9B29-4691-A1B7-4E937B85BB6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388E965-9995-4D4F-AE77-35BEEEA2992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5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016539F5-108C-4F9E-8795-524448A320D7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5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D60AC336-F1D7-4C50-B461-B1A7246336C5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60" name="AutoShape 8" descr="C:\Users\PC\Desktop\SALTE%C3%91A CON PIES.webp">
          <a:extLst>
            <a:ext uri="{FF2B5EF4-FFF2-40B4-BE49-F238E27FC236}">
              <a16:creationId xmlns:a16="http://schemas.microsoft.com/office/drawing/2014/main" id="{094B76BA-D8AF-4B4A-9DB3-80505668CF17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61" name="AutoShape 9" descr="C:\Users\PC\Desktop\SALTE%C3%91A CON PIES.webp">
          <a:extLst>
            <a:ext uri="{FF2B5EF4-FFF2-40B4-BE49-F238E27FC236}">
              <a16:creationId xmlns:a16="http://schemas.microsoft.com/office/drawing/2014/main" id="{2CDB8F3C-194D-4A0D-83AF-DC3CC53EAED8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62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4BC446E2-DE71-45B3-8962-67BE5FB8F9F7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62865</xdr:rowOff>
    </xdr:to>
    <xdr:sp macro="" textlink="">
      <xdr:nvSpPr>
        <xdr:cNvPr id="63" name="AutoShape 13" descr="C:\Users\PC\Desktop\JARDINERA.webp">
          <a:extLst>
            <a:ext uri="{FF2B5EF4-FFF2-40B4-BE49-F238E27FC236}">
              <a16:creationId xmlns:a16="http://schemas.microsoft.com/office/drawing/2014/main" id="{340540F4-8CF9-4DCD-BD08-8D608C86ACB6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29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74295</xdr:rowOff>
    </xdr:to>
    <xdr:sp macro="" textlink="">
      <xdr:nvSpPr>
        <xdr:cNvPr id="64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1B6F936E-668C-4A54-82A3-B52A307A69D7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40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74295</xdr:rowOff>
    </xdr:to>
    <xdr:sp macro="" textlink="">
      <xdr:nvSpPr>
        <xdr:cNvPr id="65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B27F76FE-1830-4C8E-B236-F01F50A66CAD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40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66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3D897780-927B-4CF3-B083-C70664BBA001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67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AB18DE0B-BAD2-44C5-866B-AB90D4D73664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68" name="AutoShape 8" descr="C:\Users\PC\Desktop\SALTE%C3%91A CON PIES.webp">
          <a:extLst>
            <a:ext uri="{FF2B5EF4-FFF2-40B4-BE49-F238E27FC236}">
              <a16:creationId xmlns:a16="http://schemas.microsoft.com/office/drawing/2014/main" id="{586DDD3B-1150-4285-B306-265E6942366A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69" name="AutoShape 9" descr="C:\Users\PC\Desktop\SALTE%C3%91A CON PIES.webp">
          <a:extLst>
            <a:ext uri="{FF2B5EF4-FFF2-40B4-BE49-F238E27FC236}">
              <a16:creationId xmlns:a16="http://schemas.microsoft.com/office/drawing/2014/main" id="{805B1A3E-1F8A-4AA2-9FD3-8A9974754581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70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66C6F8A8-5C1F-4F98-BA3D-51236903FA4F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71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A9335712-F42E-4940-85E3-60AE5B6F519D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72" name="AutoShape 8" descr="C:\Users\PC\Desktop\SALTE%C3%91A CON PIES.webp">
          <a:extLst>
            <a:ext uri="{FF2B5EF4-FFF2-40B4-BE49-F238E27FC236}">
              <a16:creationId xmlns:a16="http://schemas.microsoft.com/office/drawing/2014/main" id="{D92A963F-641D-48FE-A32A-95F8E2167EBC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73" name="AutoShape 9" descr="C:\Users\PC\Desktop\SALTE%C3%91A CON PIES.webp">
          <a:extLst>
            <a:ext uri="{FF2B5EF4-FFF2-40B4-BE49-F238E27FC236}">
              <a16:creationId xmlns:a16="http://schemas.microsoft.com/office/drawing/2014/main" id="{6819DB36-D9C6-4D50-854C-51E58CB6A87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4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471577C8-C77B-4783-8D17-F2F0781EE569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5" name="AutoShape 13" descr="C:\Users\PC\Desktop\JARDINERA.webp">
          <a:extLst>
            <a:ext uri="{FF2B5EF4-FFF2-40B4-BE49-F238E27FC236}">
              <a16:creationId xmlns:a16="http://schemas.microsoft.com/office/drawing/2014/main" id="{0DAD1961-D18A-4697-81C9-68918794015F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6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24A46938-00CA-4AAF-93D6-2744AFB50571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7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ED7337FB-0831-4D71-B7F5-33D9076FAE3B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8" name="AutoShape 8" descr="C:\Users\PC\Desktop\SALTE%C3%91A CON PIES.webp">
          <a:extLst>
            <a:ext uri="{FF2B5EF4-FFF2-40B4-BE49-F238E27FC236}">
              <a16:creationId xmlns:a16="http://schemas.microsoft.com/office/drawing/2014/main" id="{78809F51-71DE-44CF-93E0-1AAFE18C784D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6705"/>
    <xdr:sp macro="" textlink="">
      <xdr:nvSpPr>
        <xdr:cNvPr id="79" name="AutoShape 9" descr="C:\Users\PC\Desktop\SALTE%C3%91A CON PIES.webp">
          <a:extLst>
            <a:ext uri="{FF2B5EF4-FFF2-40B4-BE49-F238E27FC236}">
              <a16:creationId xmlns:a16="http://schemas.microsoft.com/office/drawing/2014/main" id="{E8B22854-9FD6-4AC1-9CED-E2AF59FEA5C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6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0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8F12ABC7-51A1-406E-BEF3-19F7F741290C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1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C39CBB54-3631-411A-AC09-A9BBD0931DB7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2" name="AutoShape 8" descr="C:\Users\PC\Desktop\SALTE%C3%91A CON PIES.webp">
          <a:extLst>
            <a:ext uri="{FF2B5EF4-FFF2-40B4-BE49-F238E27FC236}">
              <a16:creationId xmlns:a16="http://schemas.microsoft.com/office/drawing/2014/main" id="{369B6F37-16D6-4EF8-8B0B-1AC4020DC2BB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3" name="AutoShape 9" descr="C:\Users\PC\Desktop\SALTE%C3%91A CON PIES.webp">
          <a:extLst>
            <a:ext uri="{FF2B5EF4-FFF2-40B4-BE49-F238E27FC236}">
              <a16:creationId xmlns:a16="http://schemas.microsoft.com/office/drawing/2014/main" id="{8AD3E8AB-063A-48C7-B1BA-DB9C1A57820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A5F640EC-50E9-45E1-858E-0D65EF684F84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988297EC-BE3B-4639-9DDD-22B0470FAA77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6" name="AutoShape 8" descr="C:\Users\PC\Desktop\SALTE%C3%91A CON PIES.webp">
          <a:extLst>
            <a:ext uri="{FF2B5EF4-FFF2-40B4-BE49-F238E27FC236}">
              <a16:creationId xmlns:a16="http://schemas.microsoft.com/office/drawing/2014/main" id="{5A55ADAF-C5AE-417C-9C19-871F8E528BD4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7" name="AutoShape 9" descr="C:\Users\PC\Desktop\SALTE%C3%91A CON PIES.webp">
          <a:extLst>
            <a:ext uri="{FF2B5EF4-FFF2-40B4-BE49-F238E27FC236}">
              <a16:creationId xmlns:a16="http://schemas.microsoft.com/office/drawing/2014/main" id="{D7C76073-3AE2-4D33-84E7-C306B0F41935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8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54D0DD04-3739-498B-84D8-B9BCB1C286E1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89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B68E888D-4270-42FF-80BC-B1815A3FA09C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90" name="AutoShape 8" descr="C:\Users\PC\Desktop\SALTE%C3%91A CON PIES.webp">
          <a:extLst>
            <a:ext uri="{FF2B5EF4-FFF2-40B4-BE49-F238E27FC236}">
              <a16:creationId xmlns:a16="http://schemas.microsoft.com/office/drawing/2014/main" id="{403369F8-9E72-48C7-9525-F378B96837AB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91" name="AutoShape 9" descr="C:\Users\PC\Desktop\SALTE%C3%91A CON PIES.webp">
          <a:extLst>
            <a:ext uri="{FF2B5EF4-FFF2-40B4-BE49-F238E27FC236}">
              <a16:creationId xmlns:a16="http://schemas.microsoft.com/office/drawing/2014/main" id="{F40B859D-AE62-43C0-8B2D-EE55D60937C9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E80D031-F31B-49A8-A667-475FB172954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93" name="AutoShape 12" descr="C:\Users\PC\Desktop\JARDINERA.webp">
          <a:extLst>
            <a:ext uri="{FF2B5EF4-FFF2-40B4-BE49-F238E27FC236}">
              <a16:creationId xmlns:a16="http://schemas.microsoft.com/office/drawing/2014/main" id="{4B200956-BFDE-47D2-9900-D17DFB38B17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3E91338-766F-403A-B6BA-4FCA229F9EC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BCE32E2-0522-40DA-AF6A-25AEBEE3F44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FB607BC-1EA2-4F1A-836E-23C6F741F4D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9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2C29667-F123-4427-9168-094076D9F10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9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8FDDA57-FD31-4FE3-B0F4-EA96B1FC493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99" name="AutoShape 12" descr="C:\Users\PC\Desktop\JARDINERA.webp">
          <a:extLst>
            <a:ext uri="{FF2B5EF4-FFF2-40B4-BE49-F238E27FC236}">
              <a16:creationId xmlns:a16="http://schemas.microsoft.com/office/drawing/2014/main" id="{11553832-E49B-413E-9135-F82C90AC7EA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0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6C3A7F8-ADCD-493B-AAB9-58CD996FD60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0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99FD40E-9117-4585-BA3F-EA74AB2D60B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0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402D7B6-D954-4999-8EEE-D9DFEF558C7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0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E74018E-09AF-439D-8176-2A479FCCA7C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4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B546AA90-85B3-4FEA-9BC9-C0ECC563730E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5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6C6A1F11-4492-418E-BAA8-8F08D6C7031C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6" name="AutoShape 8" descr="C:\Users\PC\Desktop\SALTE%C3%91A CON PIES.webp">
          <a:extLst>
            <a:ext uri="{FF2B5EF4-FFF2-40B4-BE49-F238E27FC236}">
              <a16:creationId xmlns:a16="http://schemas.microsoft.com/office/drawing/2014/main" id="{7D210698-C932-47BB-8E37-C91A063BE5AB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7" name="AutoShape 9" descr="C:\Users\PC\Desktop\SALTE%C3%91A CON PIES.webp">
          <a:extLst>
            <a:ext uri="{FF2B5EF4-FFF2-40B4-BE49-F238E27FC236}">
              <a16:creationId xmlns:a16="http://schemas.microsoft.com/office/drawing/2014/main" id="{883DE82E-FB47-454A-AE9D-A9FEB8166610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8" name="AutoShape 10" descr="Imagen 1 de 7 de Maceta Rotomoldeadas Plasticas Jardinera 40x20x20 Alto">
          <a:extLst>
            <a:ext uri="{FF2B5EF4-FFF2-40B4-BE49-F238E27FC236}">
              <a16:creationId xmlns:a16="http://schemas.microsoft.com/office/drawing/2014/main" id="{629DA287-2561-4AA7-AA38-85B9B3F932DD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41910</xdr:rowOff>
    </xdr:to>
    <xdr:sp macro="" textlink="">
      <xdr:nvSpPr>
        <xdr:cNvPr id="109" name="AutoShape 13" descr="C:\Users\PC\Desktop\JARDINERA.webp">
          <a:extLst>
            <a:ext uri="{FF2B5EF4-FFF2-40B4-BE49-F238E27FC236}">
              <a16:creationId xmlns:a16="http://schemas.microsoft.com/office/drawing/2014/main" id="{47B56406-FE93-4275-9244-E549515C5282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45720</xdr:rowOff>
    </xdr:to>
    <xdr:sp macro="" textlink="">
      <xdr:nvSpPr>
        <xdr:cNvPr id="110" name="AutoShape 3" descr="Imagen 1 de 7 de Plato Plástico Para Maceta Rotomoldeado Rústico 42 Cm Rayun">
          <a:extLst>
            <a:ext uri="{FF2B5EF4-FFF2-40B4-BE49-F238E27FC236}">
              <a16:creationId xmlns:a16="http://schemas.microsoft.com/office/drawing/2014/main" id="{4EBC6C36-5C01-4F24-BF62-41CB9048179D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12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304800</xdr:colOff>
      <xdr:row>122</xdr:row>
      <xdr:rowOff>45720</xdr:rowOff>
    </xdr:to>
    <xdr:sp macro="" textlink="">
      <xdr:nvSpPr>
        <xdr:cNvPr id="111" name="AutoShape 4" descr="Imagen 1 de 7 de Plato Plástico Para Maceta Rotomoldeado Rústico 42 Cm Rayun">
          <a:extLst>
            <a:ext uri="{FF2B5EF4-FFF2-40B4-BE49-F238E27FC236}">
              <a16:creationId xmlns:a16="http://schemas.microsoft.com/office/drawing/2014/main" id="{ECB53664-219B-47AE-9D53-4C5B88B9427E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12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2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AD75112E-50E3-4303-A6AC-18802B0A2023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3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BA62E411-6FCC-46AA-9FB0-E88AC81E19C9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4" name="AutoShape 8" descr="C:\Users\PC\Desktop\SALTE%C3%91A CON PIES.webp">
          <a:extLst>
            <a:ext uri="{FF2B5EF4-FFF2-40B4-BE49-F238E27FC236}">
              <a16:creationId xmlns:a16="http://schemas.microsoft.com/office/drawing/2014/main" id="{3AA3841C-4931-4344-A653-71D304394DDC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5" name="AutoShape 9" descr="C:\Users\PC\Desktop\SALTE%C3%91A CON PIES.webp">
          <a:extLst>
            <a:ext uri="{FF2B5EF4-FFF2-40B4-BE49-F238E27FC236}">
              <a16:creationId xmlns:a16="http://schemas.microsoft.com/office/drawing/2014/main" id="{F3868F3C-A471-4B08-9359-9F1685993379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6" name="AutoShape 5" descr="Imagen 1 de 5 de Maceta Salteña 40 Cm Plástico Rotomoldeado Con Patas">
          <a:extLst>
            <a:ext uri="{FF2B5EF4-FFF2-40B4-BE49-F238E27FC236}">
              <a16:creationId xmlns:a16="http://schemas.microsoft.com/office/drawing/2014/main" id="{812A33EF-A07B-4414-9DF4-7DABB4303FE6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7" name="AutoShape 7" descr="Imagen 1 de 5 de Maceta Salteña 40 Cm Plástico Rotomoldeado Con Patas">
          <a:extLst>
            <a:ext uri="{FF2B5EF4-FFF2-40B4-BE49-F238E27FC236}">
              <a16:creationId xmlns:a16="http://schemas.microsoft.com/office/drawing/2014/main" id="{3E584F3A-530C-415E-AA33-C00354404559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8" name="AutoShape 8" descr="C:\Users\PC\Desktop\SALTE%C3%91A CON PIES.webp">
          <a:extLst>
            <a:ext uri="{FF2B5EF4-FFF2-40B4-BE49-F238E27FC236}">
              <a16:creationId xmlns:a16="http://schemas.microsoft.com/office/drawing/2014/main" id="{0574D065-A8F8-4C2C-9340-5D46C202F9DB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5</xdr:col>
      <xdr:colOff>0</xdr:colOff>
      <xdr:row>121</xdr:row>
      <xdr:rowOff>0</xdr:rowOff>
    </xdr:from>
    <xdr:ext cx="304800" cy="304800"/>
    <xdr:sp macro="" textlink="">
      <xdr:nvSpPr>
        <xdr:cNvPr id="119" name="AutoShape 9" descr="C:\Users\PC\Desktop\SALTE%C3%91A CON PIES.webp">
          <a:extLst>
            <a:ext uri="{FF2B5EF4-FFF2-40B4-BE49-F238E27FC236}">
              <a16:creationId xmlns:a16="http://schemas.microsoft.com/office/drawing/2014/main" id="{DDD83C15-65E9-49E5-8EF1-B64CA3B11944}"/>
            </a:ext>
          </a:extLst>
        </xdr:cNvPr>
        <xdr:cNvSpPr>
          <a:spLocks noChangeAspect="1" noChangeArrowheads="1"/>
        </xdr:cNvSpPr>
      </xdr:nvSpPr>
      <xdr:spPr bwMode="auto">
        <a:xfrm>
          <a:off x="6019800" y="3417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9085"/>
    <xdr:sp macro="" textlink="">
      <xdr:nvSpPr>
        <xdr:cNvPr id="12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00E3B09-F71F-40CF-BEB5-5713FEC624E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1485900</xdr:colOff>
      <xdr:row>121</xdr:row>
      <xdr:rowOff>0</xdr:rowOff>
    </xdr:from>
    <xdr:ext cx="1186815" cy="1160144"/>
    <xdr:sp macro="" textlink="">
      <xdr:nvSpPr>
        <xdr:cNvPr id="121" name="AutoShape 12" descr="C:\Users\PC\Desktop\JARDINERA.webp">
          <a:extLst>
            <a:ext uri="{FF2B5EF4-FFF2-40B4-BE49-F238E27FC236}">
              <a16:creationId xmlns:a16="http://schemas.microsoft.com/office/drawing/2014/main" id="{060E5C9A-E207-42B3-A8CD-E2F876CB8CC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C9E44B3-23A0-4DF9-A9EF-C47777B514E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4E94D4F-2F78-43BC-86EF-53A7CA2ADCF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7663E6C-A02F-4C78-8E61-739EE53186B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109C6E2-FB87-41C7-A58B-A2C75A5CCEC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9085"/>
    <xdr:sp macro="" textlink="">
      <xdr:nvSpPr>
        <xdr:cNvPr id="12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72BA16A-55AF-44DB-AC30-A1D171529E6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1165860" cy="1160144"/>
    <xdr:sp macro="" textlink="">
      <xdr:nvSpPr>
        <xdr:cNvPr id="127" name="AutoShape 12" descr="C:\Users\PC\Desktop\JARDINERA.webp">
          <a:extLst>
            <a:ext uri="{FF2B5EF4-FFF2-40B4-BE49-F238E27FC236}">
              <a16:creationId xmlns:a16="http://schemas.microsoft.com/office/drawing/2014/main" id="{1980F31D-302E-4BB7-AAB2-40E902CAE14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A8B8269-14A6-47DC-8E91-856A2F41669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2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C532DA2-BC72-4C43-81E2-F9DBD929232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3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36EAEA5-FF4B-467F-B8C1-C56C0AE99CB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121</xdr:row>
      <xdr:rowOff>0</xdr:rowOff>
    </xdr:from>
    <xdr:ext cx="304800" cy="297180"/>
    <xdr:sp macro="" textlink="">
      <xdr:nvSpPr>
        <xdr:cNvPr id="13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649938D-3FF6-4880-AB55-EA577EFDEAA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71F950E-7DC1-4DD1-ACAF-18064BB4F23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133" name="AutoShape 12" descr="C:\Users\PC\Desktop\JARDINERA.webp">
          <a:extLst>
            <a:ext uri="{FF2B5EF4-FFF2-40B4-BE49-F238E27FC236}">
              <a16:creationId xmlns:a16="http://schemas.microsoft.com/office/drawing/2014/main" id="{C2861FBA-C3E4-4657-A640-5C018DA4EF8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A4C48FF-5A79-480E-91CC-70B30E9A887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6A49C12-4444-4751-96A7-5EDADDA275D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761FF5B-9E8B-4891-AC30-A95D18409B3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56A5B5E-A506-42FB-8269-6308644F2CA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73BB309-AD22-4242-8115-AD9BB9CFD1A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39" name="AutoShape 12" descr="C:\Users\PC\Desktop\JARDINERA.webp">
          <a:extLst>
            <a:ext uri="{FF2B5EF4-FFF2-40B4-BE49-F238E27FC236}">
              <a16:creationId xmlns:a16="http://schemas.microsoft.com/office/drawing/2014/main" id="{71918E64-51E5-4AF7-8184-5EB3BF186A2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F8867FC-0C20-4AF8-96C0-A8884A55335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561CA0C-62DC-408E-B600-E27E8D448F4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B6F800E-B5D0-43FB-89F3-419CA1CE268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C70E1BB-A1FE-40E1-A775-56E2E5E0EF3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DC71628-1439-43B2-90F8-61B4F344153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45" name="AutoShape 12" descr="C:\Users\PC\Desktop\JARDINERA.webp">
          <a:extLst>
            <a:ext uri="{FF2B5EF4-FFF2-40B4-BE49-F238E27FC236}">
              <a16:creationId xmlns:a16="http://schemas.microsoft.com/office/drawing/2014/main" id="{5486FC89-6B38-4144-AB8A-0B39AAFAF77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BB7DBDA-3F26-4FFA-A02E-A2A84A2DA5F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34C2756-B89F-4F6B-BAF8-84B3696F53B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4E8CC93-B8DD-4A98-8F73-D7C403AEF39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522EC9A-3323-4322-A15A-BA99CF11E84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8BA4D56-2345-4070-8B53-AE342AE7C31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151" name="AutoShape 12" descr="C:\Users\PC\Desktop\JARDINERA.webp">
          <a:extLst>
            <a:ext uri="{FF2B5EF4-FFF2-40B4-BE49-F238E27FC236}">
              <a16:creationId xmlns:a16="http://schemas.microsoft.com/office/drawing/2014/main" id="{63F7A0B3-E8CB-4EEA-8695-C9DF6C426F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D8C47CE-0484-404C-A520-B92B2902F70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33E0A44-BCF5-4117-B918-469A0200915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A304E25-B3C6-417D-86D1-AC6AAFD601F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FCE4897-1771-4209-BE92-0D8CBC1C89E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85725</xdr:colOff>
      <xdr:row>100</xdr:row>
      <xdr:rowOff>104775</xdr:rowOff>
    </xdr:from>
    <xdr:to>
      <xdr:col>5</xdr:col>
      <xdr:colOff>1086553</xdr:colOff>
      <xdr:row>103</xdr:row>
      <xdr:rowOff>171450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F659A80F-B1AF-4794-B782-93C84CD60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05525" y="27917775"/>
          <a:ext cx="1000828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304801</xdr:colOff>
      <xdr:row>115</xdr:row>
      <xdr:rowOff>47625</xdr:rowOff>
    </xdr:from>
    <xdr:to>
      <xdr:col>5</xdr:col>
      <xdr:colOff>1009187</xdr:colOff>
      <xdr:row>116</xdr:row>
      <xdr:rowOff>266700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FB972D98-6DD9-413B-95DE-FC886C9FC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4601" y="32394525"/>
          <a:ext cx="704386" cy="523875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314326</xdr:colOff>
      <xdr:row>105</xdr:row>
      <xdr:rowOff>28577</xdr:rowOff>
    </xdr:from>
    <xdr:to>
      <xdr:col>5</xdr:col>
      <xdr:colOff>944879</xdr:colOff>
      <xdr:row>106</xdr:row>
      <xdr:rowOff>285751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0723DA2F-85FD-4579-92C9-1FC40C12A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34126" y="29365577"/>
          <a:ext cx="630553" cy="561974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5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78308A5-FDDD-42AB-883A-8AF3954AD97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160" name="AutoShape 12" descr="C:\Users\PC\Desktop\JARDINERA.webp">
          <a:extLst>
            <a:ext uri="{FF2B5EF4-FFF2-40B4-BE49-F238E27FC236}">
              <a16:creationId xmlns:a16="http://schemas.microsoft.com/office/drawing/2014/main" id="{86E20656-115B-4CF6-A143-A5D2EFD6160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6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DB69AAF-A2E5-4D0F-A839-7C65E2DE223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6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61975D0-C0CC-44C5-89AE-42A7AE20798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6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168F5EC-C0BC-4B37-834F-30234C4E1CD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6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F2D7E90-8365-4DBB-B3DF-6D9719B2866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6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B84D35A-5159-415E-83DE-83AD08578F3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66" name="AutoShape 12" descr="C:\Users\PC\Desktop\JARDINERA.webp">
          <a:extLst>
            <a:ext uri="{FF2B5EF4-FFF2-40B4-BE49-F238E27FC236}">
              <a16:creationId xmlns:a16="http://schemas.microsoft.com/office/drawing/2014/main" id="{72F99819-3C7A-4AD3-98DF-40899755FF7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6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5184981-003E-45F4-A46F-31491ABF7A9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6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543A2C1-1E56-4DEC-B8C5-D29F119B826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6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FA46700-DF19-4AD8-9AA2-273370A7374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0E7C1EF-3255-40EE-B44D-5A3F4C669B2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9FB8033-8FF2-4417-9F0F-5652714F3ED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72" name="AutoShape 12" descr="C:\Users\PC\Desktop\JARDINERA.webp">
          <a:extLst>
            <a:ext uri="{FF2B5EF4-FFF2-40B4-BE49-F238E27FC236}">
              <a16:creationId xmlns:a16="http://schemas.microsoft.com/office/drawing/2014/main" id="{9B99BAC4-6678-41F9-9713-904BA1D1005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8E312FE-591B-4739-BC45-1E1AF6F91F0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7EE54E3-99B6-4779-A365-FBDD8A6EABA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879976A-16CD-41CD-B080-F9D98EF7CFE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7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AF3E6B4-AC5D-418C-B73B-58CC365944D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7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BC16ECF-CA33-48A9-B38D-7ADB99D223B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178" name="AutoShape 12" descr="C:\Users\PC\Desktop\JARDINERA.webp">
          <a:extLst>
            <a:ext uri="{FF2B5EF4-FFF2-40B4-BE49-F238E27FC236}">
              <a16:creationId xmlns:a16="http://schemas.microsoft.com/office/drawing/2014/main" id="{35C65B8F-1856-4BD5-9495-0D699528AC9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7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9E76639-3EAC-4E38-8FF5-4455AF9807A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8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E1181E3-1809-4833-9E87-55356ADB551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8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9872F1F-0A3D-4110-9B4A-09E446FE0D1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18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F703A50-5F74-44E9-9DE3-BA2B0CF7F79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18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6D5F264-489F-4F97-85B6-E75466BA00D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6815" cy="1160144"/>
    <xdr:sp macro="" textlink="">
      <xdr:nvSpPr>
        <xdr:cNvPr id="184" name="AutoShape 12" descr="C:\Users\PC\Desktop\JARDINERA.webp">
          <a:extLst>
            <a:ext uri="{FF2B5EF4-FFF2-40B4-BE49-F238E27FC236}">
              <a16:creationId xmlns:a16="http://schemas.microsoft.com/office/drawing/2014/main" id="{EE675689-CFB7-450C-B6FC-7E3631B2EA7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8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6254F98-361E-405D-A302-C0DF6634F2A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8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978024A-7912-405A-BFBE-B3861802473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8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160C143-0E79-4361-9F4E-848AD13CB69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8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64B312F-2524-42E9-AB10-D72B110CE02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18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233A264-83ED-4C93-8386-04C00D54D29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1165860" cy="1160144"/>
    <xdr:sp macro="" textlink="">
      <xdr:nvSpPr>
        <xdr:cNvPr id="190" name="AutoShape 12" descr="C:\Users\PC\Desktop\JARDINERA.webp">
          <a:extLst>
            <a:ext uri="{FF2B5EF4-FFF2-40B4-BE49-F238E27FC236}">
              <a16:creationId xmlns:a16="http://schemas.microsoft.com/office/drawing/2014/main" id="{BF779D70-9BED-4AA0-9C89-F1587B771F1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9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36738BD-6C9D-4FCE-A538-7768B39348E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9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4F054E3-BADA-4A9F-8E09-318A8520311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9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5C27422-4863-49ED-A985-24120D0AD03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19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C5BA265-F57C-49FA-BBD6-0C4F814B9F2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9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A782469-2F2B-430A-AA8A-BE71B184114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196" name="AutoShape 12" descr="C:\Users\PC\Desktop\JARDINERA.webp">
          <a:extLst>
            <a:ext uri="{FF2B5EF4-FFF2-40B4-BE49-F238E27FC236}">
              <a16:creationId xmlns:a16="http://schemas.microsoft.com/office/drawing/2014/main" id="{D43BF48A-A565-4CC2-A880-998C7A5D166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9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E0FFC01-80F7-4A23-9D6D-0ED5AEE2215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9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D3D7C16-0164-4DE5-B76C-8A4745ECFEF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19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8C22633-1B7D-4222-8B9D-5F0765F4A7A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0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BD4A3BC-DA7E-44A9-800F-5BC408C57B5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8D9F427-B6C3-4DA1-8B54-B65B25F933E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202" name="AutoShape 12" descr="C:\Users\PC\Desktop\JARDINERA.webp">
          <a:extLst>
            <a:ext uri="{FF2B5EF4-FFF2-40B4-BE49-F238E27FC236}">
              <a16:creationId xmlns:a16="http://schemas.microsoft.com/office/drawing/2014/main" id="{D67DD564-C765-4DEC-A60B-82CC576E2B5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BE02513-A45D-4980-9001-35C7F0539C4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E9E0699-B97B-4B03-B78B-1CED72666A6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CDEF3D8-22B8-4832-836D-B32C7C61767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A0B7967-0600-44EC-A0AA-0F9574CD529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59AED2F-8D3E-4DE3-A0A8-13A55749500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208" name="AutoShape 12" descr="C:\Users\PC\Desktop\JARDINERA.webp">
          <a:extLst>
            <a:ext uri="{FF2B5EF4-FFF2-40B4-BE49-F238E27FC236}">
              <a16:creationId xmlns:a16="http://schemas.microsoft.com/office/drawing/2014/main" id="{98B02B77-FDC3-4EDA-9450-63930B3FFB6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0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2DFA232-F5E5-435E-82D1-F216AE6C116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1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D2222EE-CE76-4633-A044-06ECE2213F6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1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0C2B184-6C27-475D-8B00-0591403A945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1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67FC85A-26AA-4BE6-9F27-3BB936313DE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E649B5D-D814-42A7-8E87-1EE4BABEC3E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214" name="AutoShape 12" descr="C:\Users\PC\Desktop\JARDINERA.webp">
          <a:extLst>
            <a:ext uri="{FF2B5EF4-FFF2-40B4-BE49-F238E27FC236}">
              <a16:creationId xmlns:a16="http://schemas.microsoft.com/office/drawing/2014/main" id="{E1CEB62E-BB9D-4F1E-9F61-E47E63B8DD4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965E31F-DCBF-450A-83B6-4D4266189DC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9B41248-0F42-4290-B708-E68E94F2075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2692663-5885-497C-BE8D-6D0565CA606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1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A2FA5B6-2596-4150-99EE-556FEE62182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1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8F667C4-F018-468C-A57B-127D7FF28B5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220" name="AutoShape 12" descr="C:\Users\PC\Desktop\JARDINERA.webp">
          <a:extLst>
            <a:ext uri="{FF2B5EF4-FFF2-40B4-BE49-F238E27FC236}">
              <a16:creationId xmlns:a16="http://schemas.microsoft.com/office/drawing/2014/main" id="{77011A91-AF16-4622-84C1-4F6D27659E6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2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3C2CDAB-F8E0-46AB-8EF6-D3520C32A6B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2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C427877-F352-4B67-9173-34F33F37E0F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2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EE9D4E2-55B5-47FE-96FD-D836DBD179E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2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0E0BE94-3885-4C46-8498-502B97D7BA1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2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918D374-A542-405C-A218-152B80A9C9A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226" name="AutoShape 12" descr="C:\Users\PC\Desktop\JARDINERA.webp">
          <a:extLst>
            <a:ext uri="{FF2B5EF4-FFF2-40B4-BE49-F238E27FC236}">
              <a16:creationId xmlns:a16="http://schemas.microsoft.com/office/drawing/2014/main" id="{831E75A5-896F-41E1-A22D-CFAAB2DCDEF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2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B879186-D793-41B0-A515-C2994C8D3A0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2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02901A5-2C8D-4F3E-B55E-8A5E7703DEC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2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524A98D-20F5-4090-9516-9E00755E10B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3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6C1EBE0-6AE2-410D-93DF-ACE381C6A72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3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A150B1C-9965-42A3-B592-97F0A625BE2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232" name="AutoShape 12" descr="C:\Users\PC\Desktop\JARDINERA.webp">
          <a:extLst>
            <a:ext uri="{FF2B5EF4-FFF2-40B4-BE49-F238E27FC236}">
              <a16:creationId xmlns:a16="http://schemas.microsoft.com/office/drawing/2014/main" id="{EC1D61E0-5769-4123-8F21-4AD1023B2C1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3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C67E1C5-B6A4-4DC3-8F39-FA53E32E67D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3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08A376E-CF57-41F1-9397-7BB49F18F84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3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6FD6F4A-E790-49D3-AF0F-A1E3FF61780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469BA16-BE37-4BE8-9B27-FDF6FDA556D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F88CBAD-3482-41DE-98C1-54FD46E9708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238" name="AutoShape 12" descr="C:\Users\PC\Desktop\JARDINERA.webp">
          <a:extLst>
            <a:ext uri="{FF2B5EF4-FFF2-40B4-BE49-F238E27FC236}">
              <a16:creationId xmlns:a16="http://schemas.microsoft.com/office/drawing/2014/main" id="{F024E378-EEDB-4AA7-8801-FADE1BCE266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26C7741-931F-4EB6-9B5A-982B287AF93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4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B577FA0-97F1-4A21-AA25-590C26E12D2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D02FA03-05F6-44A7-AFA6-277CDE8DC6E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4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186E769-4316-47E7-8740-E0CA26E443C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2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5EA610E-A9B1-4480-9281-861B07563BC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6815" cy="1160144"/>
    <xdr:sp macro="" textlink="">
      <xdr:nvSpPr>
        <xdr:cNvPr id="244" name="AutoShape 12" descr="C:\Users\PC\Desktop\JARDINERA.webp">
          <a:extLst>
            <a:ext uri="{FF2B5EF4-FFF2-40B4-BE49-F238E27FC236}">
              <a16:creationId xmlns:a16="http://schemas.microsoft.com/office/drawing/2014/main" id="{21909A9A-BDCA-48D5-B55B-39A94F0B81C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28DD3E9-3230-4300-AE8F-547C7DBAB50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3A91FF0-DE84-4663-834E-5F9D807F812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78A4018-B082-4274-A574-0FBE5D4D631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9DE865-13F6-4C81-B22B-CB9A89D4658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2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B3A084C-7C62-4B2E-BB0F-7FED8C14517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1165860" cy="1160144"/>
    <xdr:sp macro="" textlink="">
      <xdr:nvSpPr>
        <xdr:cNvPr id="250" name="AutoShape 12" descr="C:\Users\PC\Desktop\JARDINERA.webp">
          <a:extLst>
            <a:ext uri="{FF2B5EF4-FFF2-40B4-BE49-F238E27FC236}">
              <a16:creationId xmlns:a16="http://schemas.microsoft.com/office/drawing/2014/main" id="{0833E80B-EFB4-40EA-8F25-1965B037007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A1F8BAE-A7F2-405C-861A-A81EAB5A4E7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5723492-1ADB-4833-A281-540B2DCC742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2794CF2-C03B-4DE3-9A77-0D5BDFE1E73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2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0D2D1A1-B291-4019-92BD-A74E76FEEBF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6C8597C-DD83-4CD7-B9DC-0DDD3CD7C9E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256" name="AutoShape 12" descr="C:\Users\PC\Desktop\JARDINERA.webp">
          <a:extLst>
            <a:ext uri="{FF2B5EF4-FFF2-40B4-BE49-F238E27FC236}">
              <a16:creationId xmlns:a16="http://schemas.microsoft.com/office/drawing/2014/main" id="{4FE5E2A8-B1E0-4E62-8601-8FB7E250C18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5A84FE3-65C8-41CF-85F7-B635072D15A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D5F5A88-CEA1-4D80-8308-CBC7FCCD0F9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5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44311BC-E804-4246-B1EE-9909342F82A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6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D533A06-628D-4EE3-AD9F-CFB3DA78132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6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C6E2631-2992-4996-8441-2C47183E5F4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262" name="AutoShape 12" descr="C:\Users\PC\Desktop\JARDINERA.webp">
          <a:extLst>
            <a:ext uri="{FF2B5EF4-FFF2-40B4-BE49-F238E27FC236}">
              <a16:creationId xmlns:a16="http://schemas.microsoft.com/office/drawing/2014/main" id="{367BF659-9D7D-419C-8E4E-93235AD3A1E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6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F524EA9-0668-4235-9163-BC76096D4BE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6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2196671-A93F-431F-ABD8-4C9714E06CC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6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8918B79-8592-4E0E-AEAC-3A28BA34760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6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A302FEB-1C5E-4B81-B48F-B7C7295F02D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6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D4E67A6-C426-4C5B-AE56-0F034622F9E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268" name="AutoShape 12" descr="C:\Users\PC\Desktop\JARDINERA.webp">
          <a:extLst>
            <a:ext uri="{FF2B5EF4-FFF2-40B4-BE49-F238E27FC236}">
              <a16:creationId xmlns:a16="http://schemas.microsoft.com/office/drawing/2014/main" id="{A89AF879-2ACA-4673-B8D0-059C709E76A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6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1E1C658-1203-4640-B306-FC41D6F1CFD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7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80C0579-2447-4AC2-93CF-163FBD5CD43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7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88183F4-2422-45AF-ADE2-731371F15E7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7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42CDF0F-28AF-494D-AAED-C022C35FC52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7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0892B35-DDCB-48FB-8964-570A1B221CC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274" name="AutoShape 12" descr="C:\Users\PC\Desktop\JARDINERA.webp">
          <a:extLst>
            <a:ext uri="{FF2B5EF4-FFF2-40B4-BE49-F238E27FC236}">
              <a16:creationId xmlns:a16="http://schemas.microsoft.com/office/drawing/2014/main" id="{7EF7AC61-729B-45BA-8ABB-74BBA361655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7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DD8EE64-9DC9-4656-8D36-A9C9EEB469B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7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C47BB57-CEE0-4AC0-BD7D-9F4960D31CC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7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28B804B-4D8D-41F0-B1ED-39E769F5F4B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7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F6B1D70-E352-4D0B-99FE-2C3DEC24310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7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2A78E73-302D-48AA-A9B3-E11F508F581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280" name="AutoShape 12" descr="C:\Users\PC\Desktop\JARDINERA.webp">
          <a:extLst>
            <a:ext uri="{FF2B5EF4-FFF2-40B4-BE49-F238E27FC236}">
              <a16:creationId xmlns:a16="http://schemas.microsoft.com/office/drawing/2014/main" id="{302632AD-BC4C-4177-85A5-5F665CF4DA7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8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135F41C-7BD9-4ADB-AED4-66551E8600E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8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49476DF-7EA1-4223-9E6F-458D07F8072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8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E1A84AB-5498-43C5-843F-66FB4C53173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28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53265B1-B722-4E31-B2B5-B4165196945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8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D6D2840-C824-4FEA-A9BC-993BEF68661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286" name="AutoShape 12" descr="C:\Users\PC\Desktop\JARDINERA.webp">
          <a:extLst>
            <a:ext uri="{FF2B5EF4-FFF2-40B4-BE49-F238E27FC236}">
              <a16:creationId xmlns:a16="http://schemas.microsoft.com/office/drawing/2014/main" id="{9330A0D0-3860-44A8-8986-CB6B855B6D9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8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C909AA1-39AF-47CD-9FC1-E05B7A7B485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8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22901FB-D854-461B-B181-AC88DAF230D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8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513852F-60F9-4C8F-8CE9-FB36AEBD145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9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D015E83-8F39-413B-A05E-255BCC30ACF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9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3E0290E-5036-4D5E-B2AD-BEBA4B721E8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292" name="AutoShape 12" descr="C:\Users\PC\Desktop\JARDINERA.webp">
          <a:extLst>
            <a:ext uri="{FF2B5EF4-FFF2-40B4-BE49-F238E27FC236}">
              <a16:creationId xmlns:a16="http://schemas.microsoft.com/office/drawing/2014/main" id="{63FAE914-09C2-40CF-B8C8-F6E2E357F18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9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6EC97F6-4274-48AE-925C-9A4A4F05320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9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9F75249-6F72-47FC-B984-6153A068F85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9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A86B25B-B920-42A2-96D5-CB8B48B0D91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29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A77DCC6-3E40-4A3C-BE6B-D4695051082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9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09E73D3-0083-4EAB-8AC3-B86A971FCCF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298" name="AutoShape 12" descr="C:\Users\PC\Desktop\JARDINERA.webp">
          <a:extLst>
            <a:ext uri="{FF2B5EF4-FFF2-40B4-BE49-F238E27FC236}">
              <a16:creationId xmlns:a16="http://schemas.microsoft.com/office/drawing/2014/main" id="{71204672-7637-4B91-9A5D-C4A4D0B42B4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29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FC115A0-8B1C-4909-BCAA-5147AFE3920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0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48EC51C-460A-47C1-8910-C64AC9F0DDC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0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33E0E4E-110B-4979-B6F4-7D089D80407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0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16E4B4D-AA3A-4250-BDE4-8AAAA6FDDD9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9085"/>
    <xdr:sp macro="" textlink="">
      <xdr:nvSpPr>
        <xdr:cNvPr id="30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6ABA621-31A2-40D7-BAC9-CF43111EC0B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6815" cy="1160144"/>
    <xdr:sp macro="" textlink="">
      <xdr:nvSpPr>
        <xdr:cNvPr id="304" name="AutoShape 12" descr="C:\Users\PC\Desktop\JARDINERA.webp">
          <a:extLst>
            <a:ext uri="{FF2B5EF4-FFF2-40B4-BE49-F238E27FC236}">
              <a16:creationId xmlns:a16="http://schemas.microsoft.com/office/drawing/2014/main" id="{52128E5F-5E5F-4B72-8D2D-E2AC626EEBF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0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E00BC25-6842-4944-8766-17660A88827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0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45E0B90-A188-4509-824C-4B16ED1B46B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0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F556F90-EDBC-44FB-B64D-84CC73B8174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0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92E5808-EC75-489E-8398-0EAEE6EA38B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9085"/>
    <xdr:sp macro="" textlink="">
      <xdr:nvSpPr>
        <xdr:cNvPr id="30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85E396A-9119-4F6E-A1DF-DC569AB6E06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1165860" cy="1160144"/>
    <xdr:sp macro="" textlink="">
      <xdr:nvSpPr>
        <xdr:cNvPr id="310" name="AutoShape 12" descr="C:\Users\PC\Desktop\JARDINERA.webp">
          <a:extLst>
            <a:ext uri="{FF2B5EF4-FFF2-40B4-BE49-F238E27FC236}">
              <a16:creationId xmlns:a16="http://schemas.microsoft.com/office/drawing/2014/main" id="{ECF366BB-6ECA-4E61-9D74-BC13B0E5E4B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1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6BFC1ED-4C42-4946-9FDD-65BE66A2C82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1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BECA3F5-C39E-44D7-AB3D-BA70CB8E070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1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786D7EA-5A08-4DB8-B133-BFB21CCB194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1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CDA9961-2A89-45E9-A335-6F24AB63D49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1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0E2DEA4-AFEA-462A-8C17-7D01C0C7B92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316" name="AutoShape 12" descr="C:\Users\PC\Desktop\JARDINERA.webp">
          <a:extLst>
            <a:ext uri="{FF2B5EF4-FFF2-40B4-BE49-F238E27FC236}">
              <a16:creationId xmlns:a16="http://schemas.microsoft.com/office/drawing/2014/main" id="{71B65B28-31C4-4477-8185-9CEB715F781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1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E2BE998-AC9F-415D-B30C-146A1B7D444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1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E753B74-BD06-4B60-AA56-660F4110699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1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EF7C843-A1A5-4570-905E-70605932C17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2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804BF10-6B5F-48A6-A4B9-15C4F78F434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2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F5DB141-DB3F-4EC8-A1DC-B6116DAA702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322" name="AutoShape 12" descr="C:\Users\PC\Desktop\JARDINERA.webp">
          <a:extLst>
            <a:ext uri="{FF2B5EF4-FFF2-40B4-BE49-F238E27FC236}">
              <a16:creationId xmlns:a16="http://schemas.microsoft.com/office/drawing/2014/main" id="{3ADC467C-0FAF-47DD-AA37-E807E574680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2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CD8FFB6-9085-42FA-B107-058157A7427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2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84FEB97-AE58-44B2-A3E1-C627C89CD29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2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D73AEB9-A5C8-470B-9168-E8E16601F60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2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31204C6-6E28-4D74-BAF0-F64BDB52C6A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2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FCEB98E-415C-4A1A-99EB-4D076809972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328" name="AutoShape 12" descr="C:\Users\PC\Desktop\JARDINERA.webp">
          <a:extLst>
            <a:ext uri="{FF2B5EF4-FFF2-40B4-BE49-F238E27FC236}">
              <a16:creationId xmlns:a16="http://schemas.microsoft.com/office/drawing/2014/main" id="{57178856-F488-47AC-BA4D-5A794EBC2E8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2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9F485F2-504E-434E-884C-D5474C40444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3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F69746E-C62B-49A2-8F00-E1A07366BB1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3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6F2405B-F0D2-441B-937B-D5A04D0A4A4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3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BC0E58B-55DC-45EA-8245-1AD6672D5A4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33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7D43C07-53AE-4C4D-93D8-ABADCFF3EA6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1485900</xdr:colOff>
      <xdr:row>121</xdr:row>
      <xdr:rowOff>0</xdr:rowOff>
    </xdr:from>
    <xdr:ext cx="1183005" cy="1169669"/>
    <xdr:sp macro="" textlink="">
      <xdr:nvSpPr>
        <xdr:cNvPr id="334" name="AutoShape 12" descr="C:\Users\PC\Desktop\JARDINERA.webp">
          <a:extLst>
            <a:ext uri="{FF2B5EF4-FFF2-40B4-BE49-F238E27FC236}">
              <a16:creationId xmlns:a16="http://schemas.microsoft.com/office/drawing/2014/main" id="{16B0E216-6BC5-44EE-87BF-7B40F1F4CAC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33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F922ED1-C64F-46EA-9835-36ADBCB97AB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3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1DBD43F-CC0B-4229-BCCC-3BD96C7E1A1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3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75765E4-2FBA-4713-B9F2-4FFC9CEDB98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3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985596B-3B70-4B56-83EF-8515CFF4B9A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5</xdr:col>
      <xdr:colOff>285750</xdr:colOff>
      <xdr:row>92</xdr:row>
      <xdr:rowOff>38100</xdr:rowOff>
    </xdr:from>
    <xdr:to>
      <xdr:col>5</xdr:col>
      <xdr:colOff>940850</xdr:colOff>
      <xdr:row>93</xdr:row>
      <xdr:rowOff>276225</xdr:rowOff>
    </xdr:to>
    <xdr:pic>
      <xdr:nvPicPr>
        <xdr:cNvPr id="340" name="Imagen 339">
          <a:extLst>
            <a:ext uri="{FF2B5EF4-FFF2-40B4-BE49-F238E27FC236}">
              <a16:creationId xmlns:a16="http://schemas.microsoft.com/office/drawing/2014/main" id="{7A0D1297-5564-4518-809F-6196322C6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05550" y="25488900"/>
          <a:ext cx="655100" cy="542925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D4978A9-D83F-498B-A76C-A8880A1169F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3005" cy="1169669"/>
    <xdr:sp macro="" textlink="">
      <xdr:nvSpPr>
        <xdr:cNvPr id="341" name="AutoShape 12" descr="C:\Users\PC\Desktop\JARDINERA.webp">
          <a:extLst>
            <a:ext uri="{FF2B5EF4-FFF2-40B4-BE49-F238E27FC236}">
              <a16:creationId xmlns:a16="http://schemas.microsoft.com/office/drawing/2014/main" id="{C9083461-A0CC-4820-9D77-7F9FC803BC0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4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2FC322D-118B-4EEB-93F9-7E171EDC7B5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7BDF83D-25F2-4CE6-B188-568AD9E4776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90B4AE4-BDA9-4D78-A484-995C77A9299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67E1ABB-D00C-4BCF-B294-005E8BB8236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C1E4D2F-F150-4001-82A0-D8FC46DBB17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347" name="AutoShape 12" descr="C:\Users\PC\Desktop\JARDINERA.webp">
          <a:extLst>
            <a:ext uri="{FF2B5EF4-FFF2-40B4-BE49-F238E27FC236}">
              <a16:creationId xmlns:a16="http://schemas.microsoft.com/office/drawing/2014/main" id="{EBDF2269-F298-4849-8C70-3CD2CBCE10C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CDA818D-F3CF-457A-9D29-A891A710738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6F51BEE-62BC-498F-9842-767578F67DA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5AB8021-6E94-440D-A06D-FF8EFFB1823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B34296B-E6AF-41BF-98D6-D1C74759210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1AE41AB-2449-44BF-BEEF-7BF7F30CA6F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353" name="AutoShape 12" descr="C:\Users\PC\Desktop\JARDINERA.webp">
          <a:extLst>
            <a:ext uri="{FF2B5EF4-FFF2-40B4-BE49-F238E27FC236}">
              <a16:creationId xmlns:a16="http://schemas.microsoft.com/office/drawing/2014/main" id="{A074FCA2-168A-447F-B6EC-FAB798581F3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AAD14BE-39E6-4FF0-8D7A-D48C64D1851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9D7EDE8-822D-4F8D-BBF5-159F7A4A456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1E0F859-AD9F-47EE-A444-30AF771CF17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2C78E5E-E740-4A76-A16D-C6D1260967A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09339C6-7328-4FD8-BE44-CAB483F6A49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359" name="AutoShape 12" descr="C:\Users\PC\Desktop\JARDINERA.webp">
          <a:extLst>
            <a:ext uri="{FF2B5EF4-FFF2-40B4-BE49-F238E27FC236}">
              <a16:creationId xmlns:a16="http://schemas.microsoft.com/office/drawing/2014/main" id="{F16F783C-7C81-43D8-AE8E-778CB2E103F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6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384C66F-CDF2-4793-A890-8FCB9BDC687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6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B2802EF-F798-4A61-8763-B6B56790904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6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EFE11D6-511C-44EC-907B-371F652BC43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6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E7F1433-F304-4673-B0C2-ACB98934DB5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36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E74FA4C-EFBE-4109-9C0D-FE3EFCEF10B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1485900</xdr:colOff>
      <xdr:row>121</xdr:row>
      <xdr:rowOff>0</xdr:rowOff>
    </xdr:from>
    <xdr:ext cx="1186815" cy="1160144"/>
    <xdr:sp macro="" textlink="">
      <xdr:nvSpPr>
        <xdr:cNvPr id="365" name="AutoShape 12" descr="C:\Users\PC\Desktop\JARDINERA.webp">
          <a:extLst>
            <a:ext uri="{FF2B5EF4-FFF2-40B4-BE49-F238E27FC236}">
              <a16:creationId xmlns:a16="http://schemas.microsoft.com/office/drawing/2014/main" id="{29C05252-48CF-49A9-9B84-920D0B6F03A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6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95F06EA-4E08-496A-BA62-0E454710182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6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A2C50D9-E981-4ECD-AD97-D890A0BA881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6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BE6CBC7-4C92-43D9-A905-0F608094501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6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62B6BBE-F7E1-4FA9-ADA5-C111F064176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9085"/>
    <xdr:sp macro="" textlink="">
      <xdr:nvSpPr>
        <xdr:cNvPr id="37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C647406-C275-49B2-81B9-FA322082352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1165860" cy="1160144"/>
    <xdr:sp macro="" textlink="">
      <xdr:nvSpPr>
        <xdr:cNvPr id="371" name="AutoShape 12" descr="C:\Users\PC\Desktop\JARDINERA.webp">
          <a:extLst>
            <a:ext uri="{FF2B5EF4-FFF2-40B4-BE49-F238E27FC236}">
              <a16:creationId xmlns:a16="http://schemas.microsoft.com/office/drawing/2014/main" id="{2D386627-0168-4F88-8F0F-84D7BDAE37A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7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FFFD1AC-FD5D-4DDD-8BB1-88C74F4FD4B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7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0E911B3-6A49-4BAD-99C0-38C0844B09A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7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172F185-F407-4A02-9050-0F9ECDA227E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0</xdr:colOff>
      <xdr:row>121</xdr:row>
      <xdr:rowOff>0</xdr:rowOff>
    </xdr:from>
    <xdr:ext cx="304800" cy="297180"/>
    <xdr:sp macro="" textlink="">
      <xdr:nvSpPr>
        <xdr:cNvPr id="37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C0374A3-92D1-48B9-B8FF-4F88BACAA1B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7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5581FE3-832E-4B1B-81A2-44F3736B9BC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377" name="AutoShape 12" descr="C:\Users\PC\Desktop\JARDINERA.webp">
          <a:extLst>
            <a:ext uri="{FF2B5EF4-FFF2-40B4-BE49-F238E27FC236}">
              <a16:creationId xmlns:a16="http://schemas.microsoft.com/office/drawing/2014/main" id="{7D8B3990-82F2-4482-B05D-752ED8086CE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7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1FD0FBE-4041-4240-910D-D4227CAA3F5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7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74AD677-5808-43B8-AFA0-D38A6CC108B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8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2E6CD29-5784-4CDE-B3AD-4C5DF70688E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38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F3FD95F-650C-4CA0-ADEE-0ECC2C87006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2CFBBD1-A080-45A8-A791-4CA7A98E83F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383" name="AutoShape 12" descr="C:\Users\PC\Desktop\JARDINERA.webp">
          <a:extLst>
            <a:ext uri="{FF2B5EF4-FFF2-40B4-BE49-F238E27FC236}">
              <a16:creationId xmlns:a16="http://schemas.microsoft.com/office/drawing/2014/main" id="{16DFB847-F62D-40CA-9145-DBDBCE1A211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0D39D1F-5F08-4F46-A5EC-B9100DDF446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920A6B0-6EBB-4ACF-973D-74F65C52B39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A9480B7-7886-41CA-873A-66307FDF770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0AD3075-5F60-47E0-B98C-C62D69E37CA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8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DD2BC38-428E-4CE0-94BD-CA9E0D6ADF3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389" name="AutoShape 12" descr="C:\Users\PC\Desktop\JARDINERA.webp">
          <a:extLst>
            <a:ext uri="{FF2B5EF4-FFF2-40B4-BE49-F238E27FC236}">
              <a16:creationId xmlns:a16="http://schemas.microsoft.com/office/drawing/2014/main" id="{48EC05CB-5EFE-4455-AC8F-80F7528EF2D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9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31082E5-DF17-4A50-9190-5B5D66AC6AA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9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7ADF810-CCA3-47D5-B5F0-020D1A0E45C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9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1BC98C6-E9B8-490A-9009-8986DD4D49F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39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72CEDA2-FC78-4D51-ACD1-60E0DD7A3C9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42AB16A-8B3E-4742-A7E4-5E8E7D7F274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395" name="AutoShape 12" descr="C:\Users\PC\Desktop\JARDINERA.webp">
          <a:extLst>
            <a:ext uri="{FF2B5EF4-FFF2-40B4-BE49-F238E27FC236}">
              <a16:creationId xmlns:a16="http://schemas.microsoft.com/office/drawing/2014/main" id="{C28B1FA2-DCD2-46CE-8B1E-45E97B761DA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8D2A4D8-FFA7-4101-99CA-B85539EC9EF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83236CD-4791-48CE-9B6B-3D6CF1F49C4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21679CE-6EF6-4443-A88B-C6C7DEB30E8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39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B7BA805-13F3-45D6-8CEA-3F33060A1CD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0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0CCDCDA-5CDE-47E9-B5A2-6D6CCA650E6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401" name="AutoShape 12" descr="C:\Users\PC\Desktop\JARDINERA.webp">
          <a:extLst>
            <a:ext uri="{FF2B5EF4-FFF2-40B4-BE49-F238E27FC236}">
              <a16:creationId xmlns:a16="http://schemas.microsoft.com/office/drawing/2014/main" id="{2DC6C787-92DE-44C4-96DD-E66881D5D1C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0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B50D01D-7501-4720-A11B-C88F911DC63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0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1ECFA73-31B3-4A11-B485-AF3144118E5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0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6254F3A-488E-4D9A-99C9-F5D17A4166F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0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37CCE85-BF8E-4588-98FE-93B9D033A9D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0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8494254-4188-48EA-B782-DC09FC7000E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407" name="AutoShape 12" descr="C:\Users\PC\Desktop\JARDINERA.webp">
          <a:extLst>
            <a:ext uri="{FF2B5EF4-FFF2-40B4-BE49-F238E27FC236}">
              <a16:creationId xmlns:a16="http://schemas.microsoft.com/office/drawing/2014/main" id="{B5DD3F33-DA71-4CE8-A59A-629136F6217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0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8F28A1A-8C6E-4EFF-AEDD-D5D8228A9F4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0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D261A8D-EA01-4C7B-8DA5-C0CF4D6B329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7ABE423-B1A4-4230-9DFF-3A72B80DCCE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9F507E5-D3D1-48F1-B237-EBBFC6ADBCE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42D4066-C418-4402-9BF7-E44C2555F4A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413" name="AutoShape 12" descr="C:\Users\PC\Desktop\JARDINERA.webp">
          <a:extLst>
            <a:ext uri="{FF2B5EF4-FFF2-40B4-BE49-F238E27FC236}">
              <a16:creationId xmlns:a16="http://schemas.microsoft.com/office/drawing/2014/main" id="{E9C48552-8FD4-4063-8ED3-7A209F8D603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19296A2-16A5-4896-A371-E98136C8F1A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0C54A32-1DDB-4A44-9CFF-1D34EDB1786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2F58559-36C0-40F2-AE54-B1D2D00E841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1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18BB860-FA61-44DB-ACB1-39E4416EBDF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1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9463421-D764-4219-A2EF-8BD74317F16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419" name="AutoShape 12" descr="C:\Users\PC\Desktop\JARDINERA.webp">
          <a:extLst>
            <a:ext uri="{FF2B5EF4-FFF2-40B4-BE49-F238E27FC236}">
              <a16:creationId xmlns:a16="http://schemas.microsoft.com/office/drawing/2014/main" id="{7C273E0E-1F7D-4091-BDEC-4CE45A15524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2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1033865-4333-4478-9D94-4A19AB4BB20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2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5ADEF2F-666C-49CE-A0D7-6141253D063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2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AB920AF-7F48-4917-920C-EB9D45AC159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2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1507DC1-3E59-41F4-9974-3C4E8581953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9085"/>
    <xdr:sp macro="" textlink="">
      <xdr:nvSpPr>
        <xdr:cNvPr id="42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B41D422-EF1D-45D8-BF9B-EDE9F477EF4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6815" cy="1160144"/>
    <xdr:sp macro="" textlink="">
      <xdr:nvSpPr>
        <xdr:cNvPr id="425" name="AutoShape 12" descr="C:\Users\PC\Desktop\JARDINERA.webp">
          <a:extLst>
            <a:ext uri="{FF2B5EF4-FFF2-40B4-BE49-F238E27FC236}">
              <a16:creationId xmlns:a16="http://schemas.microsoft.com/office/drawing/2014/main" id="{740CC72E-567C-4A05-810E-D90FABD7BF2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2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5D7DAA8-9A19-4A85-8D80-5996139666C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2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EC6A138-66EB-45E0-9934-DD4228E6B80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2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FE119AA-0169-4590-BD72-9EF6BE7F965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2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158054C-2428-4B44-9374-D55D863DC64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9085"/>
    <xdr:sp macro="" textlink="">
      <xdr:nvSpPr>
        <xdr:cNvPr id="43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FD66F89-3938-437C-A55B-B91DE6D4F7D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1165860" cy="1160144"/>
    <xdr:sp macro="" textlink="">
      <xdr:nvSpPr>
        <xdr:cNvPr id="431" name="AutoShape 12" descr="C:\Users\PC\Desktop\JARDINERA.webp">
          <a:extLst>
            <a:ext uri="{FF2B5EF4-FFF2-40B4-BE49-F238E27FC236}">
              <a16:creationId xmlns:a16="http://schemas.microsoft.com/office/drawing/2014/main" id="{5F466F5B-6923-4F8D-9F90-5D17219050B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3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D948B1B-04DF-4894-9F65-85A4F651003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3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600D33E-4EFE-4502-9244-B6207F86130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3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9060807-A2DC-47BE-AF3D-632E39DF151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3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3D47BD4-D4EC-4A10-AA6E-4A6E8077C95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A59CB0A-DF1B-42FD-A95A-6874D32A095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437" name="AutoShape 12" descr="C:\Users\PC\Desktop\JARDINERA.webp">
          <a:extLst>
            <a:ext uri="{FF2B5EF4-FFF2-40B4-BE49-F238E27FC236}">
              <a16:creationId xmlns:a16="http://schemas.microsoft.com/office/drawing/2014/main" id="{212B894E-A994-400E-B7B1-CF27E645F53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8C2BB66-3E33-4DF9-84D0-641F7601611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3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A2D7BE3-C04B-4CEF-BCE8-04D150CF6F0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4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D843BD6-85A4-4D2A-AD50-437D0541DCF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2483165-9B10-4A0F-B55C-6D525977130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F84E641-B01A-4E23-82C4-56634403E36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443" name="AutoShape 12" descr="C:\Users\PC\Desktop\JARDINERA.webp">
          <a:extLst>
            <a:ext uri="{FF2B5EF4-FFF2-40B4-BE49-F238E27FC236}">
              <a16:creationId xmlns:a16="http://schemas.microsoft.com/office/drawing/2014/main" id="{1253D694-B89D-437B-AA11-7511CC27A3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2EF363A-6222-4FE7-86F5-08467453601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39F58BB-57C0-467C-84E0-A79403EA43E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5D20A7F-DC29-4F8E-8074-90ADA3998AD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11C622E-07DC-437B-9051-75625447BB5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96BB967-BBFA-4DBD-B806-553E6AFA214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449" name="AutoShape 12" descr="C:\Users\PC\Desktop\JARDINERA.webp">
          <a:extLst>
            <a:ext uri="{FF2B5EF4-FFF2-40B4-BE49-F238E27FC236}">
              <a16:creationId xmlns:a16="http://schemas.microsoft.com/office/drawing/2014/main" id="{E6738BB9-C05A-46F0-A7D9-1D7E2B778A7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8223F84-2543-4D41-827F-8933D0470B7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5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CF2E61E-6DED-4E84-90E4-400DA4ABFAD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7BFF582-32EF-4160-9E3A-AB0851A1CCC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02140EF-1823-47B2-8139-6299CD5D9C0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9E053CC-862C-42BB-A0CA-1BBD987700B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1485900</xdr:colOff>
      <xdr:row>121</xdr:row>
      <xdr:rowOff>0</xdr:rowOff>
    </xdr:from>
    <xdr:ext cx="1183005" cy="1169669"/>
    <xdr:sp macro="" textlink="">
      <xdr:nvSpPr>
        <xdr:cNvPr id="455" name="AutoShape 12" descr="C:\Users\PC\Desktop\JARDINERA.webp">
          <a:extLst>
            <a:ext uri="{FF2B5EF4-FFF2-40B4-BE49-F238E27FC236}">
              <a16:creationId xmlns:a16="http://schemas.microsoft.com/office/drawing/2014/main" id="{540FF955-50F1-4647-9A2C-EA02B6E1127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0AB62D5-F46A-4F8B-AB1D-922F54857C0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ED0704F-8FFF-48FD-958A-2AD938A8737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6C1F2CF-2C2B-4F59-AFEE-D4ABDB1D18C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45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F60302E-E1D2-444E-99D1-32841C4FC17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6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83E5860-CDA8-403F-B807-C2EC696691C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3005" cy="1169669"/>
    <xdr:sp macro="" textlink="">
      <xdr:nvSpPr>
        <xdr:cNvPr id="461" name="AutoShape 12" descr="C:\Users\PC\Desktop\JARDINERA.webp">
          <a:extLst>
            <a:ext uri="{FF2B5EF4-FFF2-40B4-BE49-F238E27FC236}">
              <a16:creationId xmlns:a16="http://schemas.microsoft.com/office/drawing/2014/main" id="{B7CA6F99-9A01-4B32-87FC-03D5BD87E2D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6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A2276EA-4B53-4A4E-9E23-957D1F06CCE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6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BB9C8F7-D6D4-448C-935D-0138FE49DE2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6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034050A-C75F-4553-B49C-4BEF34438DB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6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2353D3D-DBE3-4A59-9E5E-105CF3CD924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6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8A22956-1C28-4FE7-A0A2-E6B2CBADCCC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467" name="AutoShape 12" descr="C:\Users\PC\Desktop\JARDINERA.webp">
          <a:extLst>
            <a:ext uri="{FF2B5EF4-FFF2-40B4-BE49-F238E27FC236}">
              <a16:creationId xmlns:a16="http://schemas.microsoft.com/office/drawing/2014/main" id="{D90A804C-F4EE-4E21-BB10-B3D9EC59773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6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924F2DD-FE00-4F0D-8262-123ABADB7D2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6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F9CF9DC-C707-4E60-B377-E1C5CE396C5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7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1B9A100-0043-40EE-A756-F5A34A61F92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7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BEEDB57-C399-4ACA-927F-1A08274A69D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7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5D55C3E-A78F-4A45-99CE-2A2E576318F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473" name="AutoShape 12" descr="C:\Users\PC\Desktop\JARDINERA.webp">
          <a:extLst>
            <a:ext uri="{FF2B5EF4-FFF2-40B4-BE49-F238E27FC236}">
              <a16:creationId xmlns:a16="http://schemas.microsoft.com/office/drawing/2014/main" id="{48B76343-D028-4693-959C-0111ECF569C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7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9200384-4D11-40FC-B6F1-CF868A3705D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7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3D523F6-E5CD-484C-B504-467BBA6B779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7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E547830-B7AA-43DC-8D2B-8DBD23EBB61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7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95BD6DD-9AFD-42C7-8A16-B4BC03BC463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7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5F3878E-1D95-47AE-8A6F-A8A3FD47841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479" name="AutoShape 12" descr="C:\Users\PC\Desktop\JARDINERA.webp">
          <a:extLst>
            <a:ext uri="{FF2B5EF4-FFF2-40B4-BE49-F238E27FC236}">
              <a16:creationId xmlns:a16="http://schemas.microsoft.com/office/drawing/2014/main" id="{FE439459-79FD-4E46-9EA2-1D4523B0CB1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8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7D45572-8A3E-4FBA-8E12-1A422C7EC7F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8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D17A7CF-9C46-4C5A-9B6E-97FBAB1551D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8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BD2E08C-E416-4F91-9563-65F9D660D6F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48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DA77D89-7683-42C4-84BD-E6457A2C55F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9085"/>
    <xdr:sp macro="" textlink="">
      <xdr:nvSpPr>
        <xdr:cNvPr id="48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0626CC1-DD6E-44FA-9662-78890ABF57E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8</xdr:col>
      <xdr:colOff>1485900</xdr:colOff>
      <xdr:row>121</xdr:row>
      <xdr:rowOff>0</xdr:rowOff>
    </xdr:from>
    <xdr:ext cx="1186815" cy="1160144"/>
    <xdr:sp macro="" textlink="">
      <xdr:nvSpPr>
        <xdr:cNvPr id="485" name="AutoShape 12" descr="C:\Users\PC\Desktop\JARDINERA.webp">
          <a:extLst>
            <a:ext uri="{FF2B5EF4-FFF2-40B4-BE49-F238E27FC236}">
              <a16:creationId xmlns:a16="http://schemas.microsoft.com/office/drawing/2014/main" id="{0ED36CF8-6576-4D21-A12A-6C80A0ECDA6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8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9EB4801-1C2B-40DE-B158-31810A8CBDD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8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445CE89-FB11-43A8-BFDA-E8FA7D17617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8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8104B3C-D312-4146-9451-0B2C13006FA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8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09AE549-D5BA-41BF-8596-1B5623241A7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9085"/>
    <xdr:sp macro="" textlink="">
      <xdr:nvSpPr>
        <xdr:cNvPr id="49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2D47EDE-5DC3-4040-96CB-ADC6484A7FC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1165860" cy="1160144"/>
    <xdr:sp macro="" textlink="">
      <xdr:nvSpPr>
        <xdr:cNvPr id="491" name="AutoShape 12" descr="C:\Users\PC\Desktop\JARDINERA.webp">
          <a:extLst>
            <a:ext uri="{FF2B5EF4-FFF2-40B4-BE49-F238E27FC236}">
              <a16:creationId xmlns:a16="http://schemas.microsoft.com/office/drawing/2014/main" id="{D904EA2D-7231-4170-8EB8-22FC5F43925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9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9AB85FD-04F0-40B6-AA20-2ACF0279380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9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BFDC7B0-27BF-431A-AAFE-7E059169795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9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9494AF2-CAAE-409F-9CCC-7BFD9F40FD6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0</xdr:colOff>
      <xdr:row>121</xdr:row>
      <xdr:rowOff>0</xdr:rowOff>
    </xdr:from>
    <xdr:ext cx="304800" cy="297180"/>
    <xdr:sp macro="" textlink="">
      <xdr:nvSpPr>
        <xdr:cNvPr id="49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66F20C9-6BAE-4905-A12D-0582D6B2047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9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FBC251F-1D0C-4DEC-B318-9A1036CDDEC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497" name="AutoShape 12" descr="C:\Users\PC\Desktop\JARDINERA.webp">
          <a:extLst>
            <a:ext uri="{FF2B5EF4-FFF2-40B4-BE49-F238E27FC236}">
              <a16:creationId xmlns:a16="http://schemas.microsoft.com/office/drawing/2014/main" id="{496882A1-114D-491E-A2ED-45A48F11A19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9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1451DC8-69A2-4402-9F44-590C55663A2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49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0035442-BDE5-43A8-8B01-FB95B499A74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0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80E3C3B-DBAF-496F-8B74-A1FC5F72928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0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367FD4A-13BC-4E07-AC95-CD662B48BD5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0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EE3D645-A836-411E-9836-4D60B09E162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503" name="AutoShape 12" descr="C:\Users\PC\Desktop\JARDINERA.webp">
          <a:extLst>
            <a:ext uri="{FF2B5EF4-FFF2-40B4-BE49-F238E27FC236}">
              <a16:creationId xmlns:a16="http://schemas.microsoft.com/office/drawing/2014/main" id="{94ED55A3-1EAC-4EB4-8D2F-05590308AB4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0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C2C585A-F08E-43AF-9152-1F8C9701325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0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31B68738-ADF9-4F41-937E-CD4BCD04D03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0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0676B4C-02BB-4898-989E-E6E041F2635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0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EDAFC76-3533-4D89-9C4E-8A9AB2D3256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0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CEF55A9-8945-4047-9036-957AFED042F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509" name="AutoShape 12" descr="C:\Users\PC\Desktop\JARDINERA.webp">
          <a:extLst>
            <a:ext uri="{FF2B5EF4-FFF2-40B4-BE49-F238E27FC236}">
              <a16:creationId xmlns:a16="http://schemas.microsoft.com/office/drawing/2014/main" id="{A15B1AB1-A994-4A90-94F1-7D647589922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1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86863CE-D09A-4082-81A5-E4164E79E26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1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0248B48-9841-484E-8F04-FF634A44F18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1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D088217-9209-4EB2-AB0F-266F105044D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1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C0212CE-0DDD-4DE1-94FC-3A253D8B1CC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1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0A6F363-C4CC-47DF-9010-42ABF286D0E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1485900</xdr:colOff>
      <xdr:row>121</xdr:row>
      <xdr:rowOff>0</xdr:rowOff>
    </xdr:from>
    <xdr:ext cx="1183005" cy="1169669"/>
    <xdr:sp macro="" textlink="">
      <xdr:nvSpPr>
        <xdr:cNvPr id="515" name="AutoShape 12" descr="C:\Users\PC\Desktop\JARDINERA.webp">
          <a:extLst>
            <a:ext uri="{FF2B5EF4-FFF2-40B4-BE49-F238E27FC236}">
              <a16:creationId xmlns:a16="http://schemas.microsoft.com/office/drawing/2014/main" id="{7A350515-5C0E-4D01-B095-44997805A3B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1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9BD7706-BC2A-468B-AF87-4069AA1F09B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1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C0FC9AA-BA6B-4606-9470-A955CDD999F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1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FD89FAC-6190-48AE-9D1D-3FAC9F2C29F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1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94BC590-7C2A-4062-A2A9-4CC648369EE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2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586C35C-1D60-4D35-9049-775E1F580C8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3005" cy="1169669"/>
    <xdr:sp macro="" textlink="">
      <xdr:nvSpPr>
        <xdr:cNvPr id="521" name="AutoShape 12" descr="C:\Users\PC\Desktop\JARDINERA.webp">
          <a:extLst>
            <a:ext uri="{FF2B5EF4-FFF2-40B4-BE49-F238E27FC236}">
              <a16:creationId xmlns:a16="http://schemas.microsoft.com/office/drawing/2014/main" id="{7BDC561E-92C8-4A7D-9F7D-8B4205B3066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2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69F907D-CA88-466A-95ED-BD1B9E4DE90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2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1BBA262-A867-4119-A4E9-8F9A21D4DB0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2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A5CF196-E4C3-44FF-9695-3A6A3F6FB3E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2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E84AC61-F63A-4B4E-AAF5-4708424902F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2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B5404C3-D33D-463D-8BFC-AB07E32DC2D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527" name="AutoShape 12" descr="C:\Users\PC\Desktop\JARDINERA.webp">
          <a:extLst>
            <a:ext uri="{FF2B5EF4-FFF2-40B4-BE49-F238E27FC236}">
              <a16:creationId xmlns:a16="http://schemas.microsoft.com/office/drawing/2014/main" id="{2C932EE5-AB25-4A9E-9A4C-380E8BD601E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2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060C70F-2CA3-4779-B506-B0E99C080BE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2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363F71B-387A-491F-A04D-66C4582D27B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3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CBEC13B-3E9D-4AC4-87CD-B4E309FA775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3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35D01C6-B4F2-4FDE-967E-5EA5DF9BFE1C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3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1764B69-0846-4712-A7F1-6B8E1AF56BF5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533" name="AutoShape 12" descr="C:\Users\PC\Desktop\JARDINERA.webp">
          <a:extLst>
            <a:ext uri="{FF2B5EF4-FFF2-40B4-BE49-F238E27FC236}">
              <a16:creationId xmlns:a16="http://schemas.microsoft.com/office/drawing/2014/main" id="{0854C8A7-A41E-4260-BAEB-79506717A8B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3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155C436-3932-42BF-BA39-D4115976763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3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A9229DC-960C-4AB1-B255-E874C66A3BA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3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C03E801E-C27D-415A-A0AB-C068E66F073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3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BE7EC70-797E-453E-8C10-21F5CA02D65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3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DAEC82A-7445-4D53-8E57-CF6C60CC18E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1485900</xdr:colOff>
      <xdr:row>121</xdr:row>
      <xdr:rowOff>0</xdr:rowOff>
    </xdr:from>
    <xdr:ext cx="1183005" cy="1169669"/>
    <xdr:sp macro="" textlink="">
      <xdr:nvSpPr>
        <xdr:cNvPr id="539" name="AutoShape 12" descr="C:\Users\PC\Desktop\JARDINERA.webp">
          <a:extLst>
            <a:ext uri="{FF2B5EF4-FFF2-40B4-BE49-F238E27FC236}">
              <a16:creationId xmlns:a16="http://schemas.microsoft.com/office/drawing/2014/main" id="{001F118C-41D5-4137-863A-126BB5EAB82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4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E914C713-92C4-4B9F-B46F-074C99EDB69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4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DEA08A46-D898-4E65-A4A2-CF807F5D6E0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4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6A146FC-5175-41E8-921D-C68851EF73B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4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3167BEB-E76E-4540-B87A-1B80A42080C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9085"/>
    <xdr:sp macro="" textlink="">
      <xdr:nvSpPr>
        <xdr:cNvPr id="54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85EF8066-C88D-4525-8938-44DC63DA30C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1485900</xdr:colOff>
      <xdr:row>121</xdr:row>
      <xdr:rowOff>0</xdr:rowOff>
    </xdr:from>
    <xdr:ext cx="1186815" cy="1160144"/>
    <xdr:sp macro="" textlink="">
      <xdr:nvSpPr>
        <xdr:cNvPr id="545" name="AutoShape 12" descr="C:\Users\PC\Desktop\JARDINERA.webp">
          <a:extLst>
            <a:ext uri="{FF2B5EF4-FFF2-40B4-BE49-F238E27FC236}">
              <a16:creationId xmlns:a16="http://schemas.microsoft.com/office/drawing/2014/main" id="{37EB3DEE-BE6C-4767-81B6-3CFD7F71408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6815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4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AA051CE-68B4-467A-8201-1807B18BB1E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4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22F1A47-4E65-489F-B886-278394DF14D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4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0A0D58D-3B11-4C74-9382-B06F394E5891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4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F68C2755-8BC7-4FD8-96AE-4EEC6BFE5B0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9085"/>
    <xdr:sp macro="" textlink="">
      <xdr:nvSpPr>
        <xdr:cNvPr id="55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0B0A3EAF-3202-470C-A580-8850C02F804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9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1165860" cy="1160144"/>
    <xdr:sp macro="" textlink="">
      <xdr:nvSpPr>
        <xdr:cNvPr id="551" name="AutoShape 12" descr="C:\Users\PC\Desktop\JARDINERA.webp">
          <a:extLst>
            <a:ext uri="{FF2B5EF4-FFF2-40B4-BE49-F238E27FC236}">
              <a16:creationId xmlns:a16="http://schemas.microsoft.com/office/drawing/2014/main" id="{780624DB-E534-4015-BF50-5BD8F96C221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65860" cy="11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5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E35D1E0-25AE-49D8-807C-D315A5450C1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5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7DE990E-F070-40AB-AC05-04EE68AFAF0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5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1B48E70-4015-4EEA-A222-2D48F4C5E320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0</xdr:colOff>
      <xdr:row>121</xdr:row>
      <xdr:rowOff>0</xdr:rowOff>
    </xdr:from>
    <xdr:ext cx="304800" cy="297180"/>
    <xdr:sp macro="" textlink="">
      <xdr:nvSpPr>
        <xdr:cNvPr id="55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6BFB91BA-3083-48E6-B509-B62290E65CA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5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265FD3B0-B9E3-45BA-904A-DBADA7488D66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10</xdr:col>
      <xdr:colOff>1485900</xdr:colOff>
      <xdr:row>121</xdr:row>
      <xdr:rowOff>0</xdr:rowOff>
    </xdr:from>
    <xdr:ext cx="1183005" cy="1169669"/>
    <xdr:sp macro="" textlink="">
      <xdr:nvSpPr>
        <xdr:cNvPr id="557" name="AutoShape 12" descr="C:\Users\PC\Desktop\JARDINERA.webp">
          <a:extLst>
            <a:ext uri="{FF2B5EF4-FFF2-40B4-BE49-F238E27FC236}">
              <a16:creationId xmlns:a16="http://schemas.microsoft.com/office/drawing/2014/main" id="{D3D29982-7E7C-42E2-8E6C-3FE5EFB2B10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5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A23A6D9-DBAF-4458-B666-932CAF58F1A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5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48ECB55-8513-45E8-B592-A83E75A2182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6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5F45389-2B11-4334-868A-E7D0F0FC5DD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121</xdr:row>
      <xdr:rowOff>0</xdr:rowOff>
    </xdr:from>
    <xdr:ext cx="304800" cy="297180"/>
    <xdr:sp macro="" textlink="">
      <xdr:nvSpPr>
        <xdr:cNvPr id="56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5B20A11-1FD9-4209-A813-932D799F747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6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8C3E7CF-3C59-4464-89BF-687C365DD49E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1485900</xdr:colOff>
      <xdr:row>121</xdr:row>
      <xdr:rowOff>0</xdr:rowOff>
    </xdr:from>
    <xdr:ext cx="1183005" cy="1169669"/>
    <xdr:sp macro="" textlink="">
      <xdr:nvSpPr>
        <xdr:cNvPr id="563" name="AutoShape 12" descr="C:\Users\PC\Desktop\JARDINERA.webp">
          <a:extLst>
            <a:ext uri="{FF2B5EF4-FFF2-40B4-BE49-F238E27FC236}">
              <a16:creationId xmlns:a16="http://schemas.microsoft.com/office/drawing/2014/main" id="{FA2459C4-EFAA-4EAF-BC03-4B46110518E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6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B91658C4-97AD-4D49-9974-A7D16E95D95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65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C037B1F-53E6-4CB1-A4B7-ECC3B3D28FB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6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59F8A44-2B02-456A-BE2A-67DF732A801B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6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8FA0256-7252-493E-8E35-4D9E20DE377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6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44E60A9-E48A-4B80-BF1B-3E9655A881C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1485900</xdr:colOff>
      <xdr:row>121</xdr:row>
      <xdr:rowOff>0</xdr:rowOff>
    </xdr:from>
    <xdr:ext cx="1183005" cy="1169669"/>
    <xdr:sp macro="" textlink="">
      <xdr:nvSpPr>
        <xdr:cNvPr id="569" name="AutoShape 12" descr="C:\Users\PC\Desktop\JARDINERA.webp">
          <a:extLst>
            <a:ext uri="{FF2B5EF4-FFF2-40B4-BE49-F238E27FC236}">
              <a16:creationId xmlns:a16="http://schemas.microsoft.com/office/drawing/2014/main" id="{6D46FDFC-37DB-4783-AD88-897493400F3D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70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464807B-F0FA-43B4-8C46-6AF707409207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71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E8D65C8-F354-48C8-91C0-B5034B91D1A2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72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BB2E453-57AE-4811-A548-AB382BAFA908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121</xdr:row>
      <xdr:rowOff>0</xdr:rowOff>
    </xdr:from>
    <xdr:ext cx="304800" cy="297180"/>
    <xdr:sp macro="" textlink="">
      <xdr:nvSpPr>
        <xdr:cNvPr id="573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A354D75C-11AA-4702-8332-549B907AA45F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0</xdr:colOff>
      <xdr:row>121</xdr:row>
      <xdr:rowOff>0</xdr:rowOff>
    </xdr:from>
    <xdr:ext cx="304800" cy="297180"/>
    <xdr:sp macro="" textlink="">
      <xdr:nvSpPr>
        <xdr:cNvPr id="574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7E577E3A-81FC-4F96-BA36-74D8D17464DA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1485900</xdr:colOff>
      <xdr:row>121</xdr:row>
      <xdr:rowOff>0</xdr:rowOff>
    </xdr:from>
    <xdr:ext cx="1183005" cy="1169669"/>
    <xdr:sp macro="" textlink="">
      <xdr:nvSpPr>
        <xdr:cNvPr id="575" name="AutoShape 12" descr="C:\Users\PC\Desktop\JARDINERA.webp">
          <a:extLst>
            <a:ext uri="{FF2B5EF4-FFF2-40B4-BE49-F238E27FC236}">
              <a16:creationId xmlns:a16="http://schemas.microsoft.com/office/drawing/2014/main" id="{42AF9E5D-9BB3-4949-BA2E-CBE8450C6E33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1183005" cy="1169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0</xdr:colOff>
      <xdr:row>121</xdr:row>
      <xdr:rowOff>0</xdr:rowOff>
    </xdr:from>
    <xdr:ext cx="304800" cy="297180"/>
    <xdr:sp macro="" textlink="">
      <xdr:nvSpPr>
        <xdr:cNvPr id="576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91848E1B-200B-49E9-8191-57CE0374FD3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0</xdr:colOff>
      <xdr:row>121</xdr:row>
      <xdr:rowOff>0</xdr:rowOff>
    </xdr:from>
    <xdr:ext cx="304800" cy="297180"/>
    <xdr:sp macro="" textlink="">
      <xdr:nvSpPr>
        <xdr:cNvPr id="577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4157E7C3-C5C2-4612-BA3F-6FBFF0BCD9E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0</xdr:colOff>
      <xdr:row>121</xdr:row>
      <xdr:rowOff>0</xdr:rowOff>
    </xdr:from>
    <xdr:ext cx="304800" cy="297180"/>
    <xdr:sp macro="" textlink="">
      <xdr:nvSpPr>
        <xdr:cNvPr id="578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504AFFCB-58DC-4EC8-83AB-E66972B26A49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0</xdr:colOff>
      <xdr:row>121</xdr:row>
      <xdr:rowOff>0</xdr:rowOff>
    </xdr:from>
    <xdr:ext cx="304800" cy="297180"/>
    <xdr:sp macro="" textlink="">
      <xdr:nvSpPr>
        <xdr:cNvPr id="579" name="AutoShape 11" descr="Imagen 1 de 7 de Maceta Rotomoldeadas Plasticas Jardinera 40x20x20 Alto">
          <a:extLst>
            <a:ext uri="{FF2B5EF4-FFF2-40B4-BE49-F238E27FC236}">
              <a16:creationId xmlns:a16="http://schemas.microsoft.com/office/drawing/2014/main" id="{155AF9C0-2510-472E-AB8A-36611BEC28F4}"/>
            </a:ext>
          </a:extLst>
        </xdr:cNvPr>
        <xdr:cNvSpPr>
          <a:spLocks noChangeAspect="1" noChangeArrowheads="1"/>
        </xdr:cNvSpPr>
      </xdr:nvSpPr>
      <xdr:spPr bwMode="auto">
        <a:xfrm>
          <a:off x="7372350" y="34175700"/>
          <a:ext cx="304800" cy="297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B050"/>
  </sheetPr>
  <dimension ref="A1:AC288"/>
  <sheetViews>
    <sheetView topLeftCell="A279" zoomScaleNormal="100" workbookViewId="0">
      <selection activeCell="Z172" sqref="Z172"/>
    </sheetView>
  </sheetViews>
  <sheetFormatPr baseColWidth="10" defaultColWidth="53.7109375" defaultRowHeight="21" x14ac:dyDescent="0.35"/>
  <cols>
    <col min="1" max="1" width="7.5703125" customWidth="1"/>
    <col min="2" max="2" width="6.5703125" customWidth="1"/>
    <col min="3" max="3" width="46" style="1" customWidth="1"/>
    <col min="4" max="5" width="15.7109375" customWidth="1"/>
    <col min="6" max="6" width="18.5703125" customWidth="1"/>
    <col min="7" max="7" width="1.7109375" style="18" hidden="1" customWidth="1"/>
    <col min="8" max="9" width="15.7109375" hidden="1" customWidth="1"/>
    <col min="10" max="10" width="1.7109375" style="18" hidden="1" customWidth="1"/>
    <col min="11" max="12" width="15.7109375" style="64" hidden="1" customWidth="1"/>
    <col min="13" max="13" width="1.7109375" style="18" hidden="1" customWidth="1"/>
    <col min="14" max="15" width="15.7109375" style="64" hidden="1" customWidth="1"/>
    <col min="16" max="16" width="1.7109375" style="18" customWidth="1"/>
    <col min="17" max="17" width="14.140625" style="170" customWidth="1"/>
    <col min="18" max="18" width="14.140625" style="164" customWidth="1"/>
    <col min="19" max="21" width="14.140625" style="153" hidden="1" customWidth="1"/>
    <col min="22" max="23" width="14.140625" style="133" hidden="1" customWidth="1"/>
    <col min="24" max="24" width="14.140625" style="127" hidden="1" customWidth="1"/>
    <col min="25" max="25" width="16.42578125" customWidth="1"/>
    <col min="26" max="26" width="15.7109375" style="126" customWidth="1"/>
    <col min="28" max="28" width="26" style="204" customWidth="1"/>
    <col min="29" max="29" width="56.42578125" customWidth="1"/>
  </cols>
  <sheetData>
    <row r="1" spans="1:28" x14ac:dyDescent="0.35">
      <c r="K1" s="90"/>
      <c r="L1" s="91"/>
      <c r="Q1" s="169">
        <v>45647</v>
      </c>
      <c r="R1" s="166">
        <v>45274</v>
      </c>
      <c r="S1" s="151">
        <v>45272</v>
      </c>
      <c r="T1" s="151">
        <v>45252</v>
      </c>
      <c r="U1" s="158">
        <v>45230</v>
      </c>
      <c r="V1" s="135">
        <v>45181</v>
      </c>
      <c r="W1" s="135">
        <v>45167</v>
      </c>
    </row>
    <row r="2" spans="1:28" ht="24" customHeight="1" x14ac:dyDescent="0.35">
      <c r="D2" s="2"/>
      <c r="E2" s="2"/>
      <c r="F2" s="3"/>
      <c r="K2" s="92"/>
      <c r="L2" s="92"/>
      <c r="R2" s="165"/>
      <c r="S2" s="159"/>
      <c r="T2" s="159"/>
      <c r="U2" s="154"/>
      <c r="W2" s="133" t="s">
        <v>172</v>
      </c>
    </row>
    <row r="3" spans="1:28" s="126" customFormat="1" ht="24" customHeight="1" x14ac:dyDescent="0.35">
      <c r="A3"/>
      <c r="B3"/>
      <c r="C3" s="176"/>
      <c r="D3" s="176" t="s">
        <v>232</v>
      </c>
      <c r="E3" s="176"/>
      <c r="F3" s="175" t="s">
        <v>233</v>
      </c>
      <c r="G3" s="19"/>
      <c r="H3" s="20" t="s">
        <v>73</v>
      </c>
      <c r="I3" s="21"/>
      <c r="J3" s="19"/>
      <c r="K3" s="22" t="s">
        <v>59</v>
      </c>
      <c r="L3" s="22" t="s">
        <v>67</v>
      </c>
      <c r="M3" s="23" t="s">
        <v>68</v>
      </c>
      <c r="N3" s="22" t="s">
        <v>59</v>
      </c>
      <c r="O3" s="22" t="s">
        <v>67</v>
      </c>
      <c r="P3" s="23"/>
      <c r="Q3" s="174" t="s">
        <v>231</v>
      </c>
      <c r="R3" s="167" t="s">
        <v>180</v>
      </c>
      <c r="S3" s="160" t="s">
        <v>180</v>
      </c>
      <c r="T3" s="160" t="s">
        <v>180</v>
      </c>
      <c r="U3" s="156" t="s">
        <v>180</v>
      </c>
      <c r="V3" s="136" t="s">
        <v>180</v>
      </c>
      <c r="W3" s="136" t="s">
        <v>69</v>
      </c>
      <c r="X3" s="128" t="s">
        <v>69</v>
      </c>
      <c r="Y3"/>
      <c r="AA3"/>
      <c r="AB3" s="203"/>
    </row>
    <row r="4" spans="1:28" s="126" customFormat="1" ht="24" hidden="1" customHeight="1" x14ac:dyDescent="0.35">
      <c r="A4"/>
      <c r="B4"/>
      <c r="C4" s="1"/>
      <c r="D4" s="2"/>
      <c r="E4" s="2"/>
      <c r="F4" s="3"/>
      <c r="G4" s="19"/>
      <c r="H4" s="20"/>
      <c r="I4" s="21"/>
      <c r="J4" s="19"/>
      <c r="K4" s="22"/>
      <c r="L4" s="22"/>
      <c r="M4" s="23"/>
      <c r="N4" s="22"/>
      <c r="O4" s="22"/>
      <c r="P4" s="23"/>
      <c r="Q4" s="171"/>
      <c r="R4" s="167"/>
      <c r="S4" s="160"/>
      <c r="T4" s="160"/>
      <c r="U4" s="156"/>
      <c r="V4" s="136"/>
      <c r="W4" s="136"/>
      <c r="X4" s="128"/>
      <c r="Y4"/>
      <c r="AA4"/>
      <c r="AB4" s="203"/>
    </row>
    <row r="5" spans="1:28" s="126" customFormat="1" ht="24" customHeight="1" x14ac:dyDescent="0.35">
      <c r="A5"/>
      <c r="B5"/>
      <c r="C5" s="70" t="s">
        <v>63</v>
      </c>
      <c r="D5" s="71"/>
      <c r="E5" s="72"/>
      <c r="F5" s="73"/>
      <c r="G5" s="25"/>
      <c r="H5" s="26" t="s">
        <v>59</v>
      </c>
      <c r="I5" s="27" t="s">
        <v>70</v>
      </c>
      <c r="J5" s="25"/>
      <c r="K5" s="28">
        <v>1</v>
      </c>
      <c r="L5" s="28">
        <v>1</v>
      </c>
      <c r="M5" s="29"/>
      <c r="N5" s="28">
        <v>2</v>
      </c>
      <c r="O5" s="28">
        <v>1.4</v>
      </c>
      <c r="P5" s="29"/>
      <c r="Q5" s="172" t="s">
        <v>71</v>
      </c>
      <c r="R5" s="168" t="s">
        <v>71</v>
      </c>
      <c r="S5" s="161" t="s">
        <v>71</v>
      </c>
      <c r="T5" s="161" t="s">
        <v>71</v>
      </c>
      <c r="U5" s="157" t="s">
        <v>71</v>
      </c>
      <c r="V5" s="137" t="s">
        <v>71</v>
      </c>
      <c r="W5" s="137" t="s">
        <v>71</v>
      </c>
      <c r="X5" s="129" t="s">
        <v>71</v>
      </c>
      <c r="Y5"/>
      <c r="AA5"/>
      <c r="AB5" s="203"/>
    </row>
    <row r="6" spans="1:28" s="126" customFormat="1" ht="24" customHeight="1" x14ac:dyDescent="0.35">
      <c r="A6" t="s">
        <v>58</v>
      </c>
      <c r="B6"/>
      <c r="C6" s="83" t="s">
        <v>1</v>
      </c>
      <c r="D6" s="80">
        <f>H6</f>
        <v>43460</v>
      </c>
      <c r="E6" s="81">
        <f>I6</f>
        <v>30420</v>
      </c>
      <c r="F6" s="4"/>
      <c r="G6" s="25"/>
      <c r="H6" s="30">
        <f>MROUND(K6+5,10)</f>
        <v>43460</v>
      </c>
      <c r="I6" s="31">
        <f>MROUND(L6+5,10)</f>
        <v>30420</v>
      </c>
      <c r="J6" s="25"/>
      <c r="K6" s="65">
        <f>N6*$K$5</f>
        <v>43456.5</v>
      </c>
      <c r="L6" s="65">
        <f>O6*$L$5</f>
        <v>30419.55</v>
      </c>
      <c r="M6" s="25"/>
      <c r="N6" s="65">
        <f>Q6*$N$5</f>
        <v>43456.5</v>
      </c>
      <c r="O6" s="65">
        <f>Q6*$O$5</f>
        <v>30419.55</v>
      </c>
      <c r="P6" s="25"/>
      <c r="Q6" s="170">
        <v>21728.25</v>
      </c>
      <c r="R6" s="165">
        <v>21728.25</v>
      </c>
      <c r="S6" s="154">
        <v>16095</v>
      </c>
      <c r="T6" s="159">
        <v>16095</v>
      </c>
      <c r="U6" s="154">
        <v>13412</v>
      </c>
      <c r="V6" s="138">
        <v>11662.5</v>
      </c>
      <c r="W6" s="133">
        <v>11662.5</v>
      </c>
      <c r="X6" s="131">
        <v>9330</v>
      </c>
      <c r="Y6" s="125">
        <f>Q6/R6</f>
        <v>1</v>
      </c>
      <c r="AA6"/>
      <c r="AB6" s="203"/>
    </row>
    <row r="7" spans="1:28" s="126" customFormat="1" ht="24" customHeight="1" x14ac:dyDescent="0.35">
      <c r="A7" t="s">
        <v>58</v>
      </c>
      <c r="B7"/>
      <c r="C7" s="83" t="s">
        <v>2</v>
      </c>
      <c r="D7" s="80">
        <f t="shared" ref="D7:E11" si="0">H7</f>
        <v>73000</v>
      </c>
      <c r="E7" s="81">
        <f t="shared" si="0"/>
        <v>51100</v>
      </c>
      <c r="F7" s="4"/>
      <c r="G7" s="25"/>
      <c r="H7" s="30">
        <f t="shared" ref="H7:I70" si="1">MROUND(K7+5,10)</f>
        <v>73000</v>
      </c>
      <c r="I7" s="31">
        <f t="shared" si="1"/>
        <v>51100</v>
      </c>
      <c r="J7" s="25"/>
      <c r="K7" s="65">
        <f t="shared" ref="K7:K71" si="2">N7*$K$5</f>
        <v>72997.200000000012</v>
      </c>
      <c r="L7" s="65">
        <f t="shared" ref="L7:L71" si="3">O7*$L$5</f>
        <v>51098.040000000008</v>
      </c>
      <c r="M7" s="25"/>
      <c r="N7" s="65">
        <f t="shared" ref="N7:N71" si="4">Q7*$N$5</f>
        <v>72997.200000000012</v>
      </c>
      <c r="O7" s="65">
        <f t="shared" ref="O7:O71" si="5">Q7*$O$5</f>
        <v>51098.040000000008</v>
      </c>
      <c r="P7" s="25"/>
      <c r="Q7" s="170">
        <v>36498.600000000006</v>
      </c>
      <c r="R7" s="165">
        <v>36498.600000000006</v>
      </c>
      <c r="S7" s="154">
        <v>27036</v>
      </c>
      <c r="T7" s="159">
        <v>27036</v>
      </c>
      <c r="U7" s="154">
        <v>22530</v>
      </c>
      <c r="V7" s="138">
        <v>19591.25</v>
      </c>
      <c r="W7" s="133">
        <v>19591.25</v>
      </c>
      <c r="X7" s="131">
        <v>15673</v>
      </c>
      <c r="Y7" s="125">
        <f t="shared" ref="Y7:Y70" si="6">Q7/R7</f>
        <v>1</v>
      </c>
      <c r="AA7"/>
      <c r="AB7" s="203"/>
    </row>
    <row r="8" spans="1:28" s="126" customFormat="1" ht="24" customHeight="1" x14ac:dyDescent="0.35">
      <c r="A8" t="s">
        <v>58</v>
      </c>
      <c r="B8"/>
      <c r="C8" s="83" t="s">
        <v>3</v>
      </c>
      <c r="D8" s="80">
        <f t="shared" si="0"/>
        <v>109410</v>
      </c>
      <c r="E8" s="81">
        <f t="shared" si="0"/>
        <v>76590</v>
      </c>
      <c r="F8" s="4"/>
      <c r="G8" s="25"/>
      <c r="H8" s="30">
        <f t="shared" si="1"/>
        <v>109410</v>
      </c>
      <c r="I8" s="31">
        <f t="shared" si="1"/>
        <v>76590</v>
      </c>
      <c r="J8" s="25"/>
      <c r="K8" s="65">
        <f t="shared" si="2"/>
        <v>109406.70000000001</v>
      </c>
      <c r="L8" s="65">
        <f t="shared" si="3"/>
        <v>76584.69</v>
      </c>
      <c r="M8" s="25"/>
      <c r="N8" s="65">
        <f t="shared" si="4"/>
        <v>109406.70000000001</v>
      </c>
      <c r="O8" s="65">
        <f t="shared" si="5"/>
        <v>76584.69</v>
      </c>
      <c r="P8" s="25"/>
      <c r="Q8" s="170">
        <v>54703.350000000006</v>
      </c>
      <c r="R8" s="165">
        <v>54703.350000000006</v>
      </c>
      <c r="S8" s="154">
        <v>40521</v>
      </c>
      <c r="T8" s="159">
        <v>40521</v>
      </c>
      <c r="U8" s="154">
        <v>33767</v>
      </c>
      <c r="V8" s="138">
        <v>29362.5</v>
      </c>
      <c r="W8" s="133">
        <v>29362.5</v>
      </c>
      <c r="X8" s="131">
        <v>23490</v>
      </c>
      <c r="Y8" s="125">
        <f t="shared" si="6"/>
        <v>1</v>
      </c>
      <c r="AA8"/>
      <c r="AB8" s="203"/>
    </row>
    <row r="9" spans="1:28" s="126" customFormat="1" ht="24" customHeight="1" x14ac:dyDescent="0.35">
      <c r="A9" t="s">
        <v>58</v>
      </c>
      <c r="B9"/>
      <c r="C9" s="84" t="s">
        <v>4</v>
      </c>
      <c r="D9" s="80">
        <f t="shared" si="0"/>
        <v>43460</v>
      </c>
      <c r="E9" s="81">
        <f t="shared" si="0"/>
        <v>30420</v>
      </c>
      <c r="F9" s="5"/>
      <c r="G9" s="25"/>
      <c r="H9" s="30">
        <f t="shared" si="1"/>
        <v>43460</v>
      </c>
      <c r="I9" s="31">
        <f t="shared" si="1"/>
        <v>30420</v>
      </c>
      <c r="J9" s="25"/>
      <c r="K9" s="65">
        <f t="shared" si="2"/>
        <v>43456.5</v>
      </c>
      <c r="L9" s="65">
        <f t="shared" si="3"/>
        <v>30419.55</v>
      </c>
      <c r="M9" s="25"/>
      <c r="N9" s="65">
        <f t="shared" si="4"/>
        <v>43456.5</v>
      </c>
      <c r="O9" s="65">
        <f t="shared" si="5"/>
        <v>30419.55</v>
      </c>
      <c r="P9" s="25"/>
      <c r="Q9" s="170">
        <v>21728.25</v>
      </c>
      <c r="R9" s="165">
        <v>21728.25</v>
      </c>
      <c r="S9" s="154">
        <v>16095</v>
      </c>
      <c r="T9" s="159">
        <v>16095</v>
      </c>
      <c r="U9" s="154">
        <v>13412</v>
      </c>
      <c r="V9" s="138">
        <v>11662.5</v>
      </c>
      <c r="W9" s="133">
        <v>11662.5</v>
      </c>
      <c r="X9" s="131">
        <v>9330</v>
      </c>
      <c r="Y9" s="125">
        <f t="shared" si="6"/>
        <v>1</v>
      </c>
      <c r="AA9"/>
      <c r="AB9" s="203"/>
    </row>
    <row r="10" spans="1:28" s="126" customFormat="1" ht="24" customHeight="1" x14ac:dyDescent="0.35">
      <c r="A10" t="s">
        <v>58</v>
      </c>
      <c r="B10"/>
      <c r="C10" s="88" t="s">
        <v>5</v>
      </c>
      <c r="D10" s="80">
        <f t="shared" si="0"/>
        <v>73000</v>
      </c>
      <c r="E10" s="81">
        <f t="shared" si="0"/>
        <v>51100</v>
      </c>
      <c r="F10" s="3"/>
      <c r="G10" s="25"/>
      <c r="H10" s="30">
        <f t="shared" si="1"/>
        <v>73000</v>
      </c>
      <c r="I10" s="31">
        <f t="shared" si="1"/>
        <v>51100</v>
      </c>
      <c r="J10" s="25"/>
      <c r="K10" s="65">
        <f t="shared" si="2"/>
        <v>72997.200000000012</v>
      </c>
      <c r="L10" s="65">
        <f t="shared" si="3"/>
        <v>51098.040000000008</v>
      </c>
      <c r="M10" s="25"/>
      <c r="N10" s="65">
        <f t="shared" si="4"/>
        <v>72997.200000000012</v>
      </c>
      <c r="O10" s="65">
        <f t="shared" si="5"/>
        <v>51098.040000000008</v>
      </c>
      <c r="P10" s="25"/>
      <c r="Q10" s="170">
        <v>36498.600000000006</v>
      </c>
      <c r="R10" s="165">
        <v>36498.600000000006</v>
      </c>
      <c r="S10" s="154">
        <v>27036</v>
      </c>
      <c r="T10" s="159">
        <v>27036</v>
      </c>
      <c r="U10" s="154">
        <v>22530</v>
      </c>
      <c r="V10" s="138">
        <v>19591.25</v>
      </c>
      <c r="W10" s="133">
        <v>19591.25</v>
      </c>
      <c r="X10" s="131">
        <v>15673</v>
      </c>
      <c r="Y10" s="125">
        <f t="shared" si="6"/>
        <v>1</v>
      </c>
      <c r="AA10"/>
      <c r="AB10" s="203"/>
    </row>
    <row r="11" spans="1:28" s="126" customFormat="1" ht="24" customHeight="1" x14ac:dyDescent="0.35">
      <c r="A11" t="s">
        <v>58</v>
      </c>
      <c r="B11"/>
      <c r="C11" s="88" t="s">
        <v>6</v>
      </c>
      <c r="D11" s="80">
        <f t="shared" si="0"/>
        <v>109420</v>
      </c>
      <c r="E11" s="81">
        <f t="shared" si="0"/>
        <v>76600</v>
      </c>
      <c r="F11" s="3"/>
      <c r="G11" s="25"/>
      <c r="H11" s="30">
        <f t="shared" si="1"/>
        <v>109420</v>
      </c>
      <c r="I11" s="31">
        <f t="shared" si="1"/>
        <v>76600</v>
      </c>
      <c r="J11" s="25"/>
      <c r="K11" s="65">
        <f t="shared" si="2"/>
        <v>109414.8</v>
      </c>
      <c r="L11" s="65">
        <f t="shared" si="3"/>
        <v>76590.36</v>
      </c>
      <c r="M11" s="25"/>
      <c r="N11" s="65">
        <f t="shared" si="4"/>
        <v>109414.8</v>
      </c>
      <c r="O11" s="65">
        <f t="shared" si="5"/>
        <v>76590.36</v>
      </c>
      <c r="P11" s="25"/>
      <c r="Q11" s="170">
        <v>54707.4</v>
      </c>
      <c r="R11" s="165">
        <v>54707.4</v>
      </c>
      <c r="S11" s="154">
        <v>40524</v>
      </c>
      <c r="T11" s="159">
        <v>40524</v>
      </c>
      <c r="U11" s="154">
        <v>33770</v>
      </c>
      <c r="V11" s="138">
        <v>29365</v>
      </c>
      <c r="W11" s="133">
        <v>29365</v>
      </c>
      <c r="X11" s="131">
        <v>23492</v>
      </c>
      <c r="Y11" s="125">
        <f t="shared" si="6"/>
        <v>1</v>
      </c>
      <c r="AA11"/>
      <c r="AB11" s="203"/>
    </row>
    <row r="12" spans="1:28" s="126" customFormat="1" ht="24" customHeight="1" x14ac:dyDescent="0.35">
      <c r="A12" t="s">
        <v>58</v>
      </c>
      <c r="B12"/>
      <c r="C12" s="15"/>
      <c r="D12" s="68"/>
      <c r="E12" s="69"/>
      <c r="F12" s="3"/>
      <c r="G12" s="25"/>
      <c r="H12" s="30">
        <f t="shared" si="1"/>
        <v>10</v>
      </c>
      <c r="I12" s="31">
        <f t="shared" si="1"/>
        <v>10</v>
      </c>
      <c r="J12" s="25"/>
      <c r="K12" s="65">
        <f t="shared" si="2"/>
        <v>0</v>
      </c>
      <c r="L12" s="65">
        <f t="shared" si="3"/>
        <v>0</v>
      </c>
      <c r="M12" s="25"/>
      <c r="N12" s="65">
        <f t="shared" si="4"/>
        <v>0</v>
      </c>
      <c r="O12" s="65">
        <f t="shared" si="5"/>
        <v>0</v>
      </c>
      <c r="P12" s="25"/>
      <c r="Q12" s="170">
        <v>0</v>
      </c>
      <c r="R12" s="165">
        <v>0</v>
      </c>
      <c r="S12" s="153"/>
      <c r="T12" s="153"/>
      <c r="U12" s="153"/>
      <c r="V12" s="133">
        <v>0</v>
      </c>
      <c r="W12" s="133">
        <v>0</v>
      </c>
      <c r="X12" s="130"/>
      <c r="Y12" s="125" t="e">
        <f t="shared" si="6"/>
        <v>#DIV/0!</v>
      </c>
      <c r="AA12"/>
      <c r="AB12" s="203"/>
    </row>
    <row r="13" spans="1:28" s="126" customFormat="1" ht="24" customHeight="1" x14ac:dyDescent="0.35">
      <c r="A13" t="s">
        <v>58</v>
      </c>
      <c r="B13"/>
      <c r="C13" s="70" t="s">
        <v>60</v>
      </c>
      <c r="D13" s="74"/>
      <c r="E13" s="75"/>
      <c r="F13" s="73"/>
      <c r="G13" s="25"/>
      <c r="H13" s="30"/>
      <c r="I13" s="31"/>
      <c r="J13" s="25"/>
      <c r="K13" s="65"/>
      <c r="L13" s="65"/>
      <c r="M13" s="25"/>
      <c r="N13" s="65"/>
      <c r="O13" s="65"/>
      <c r="P13" s="25"/>
      <c r="Q13" s="170">
        <v>0</v>
      </c>
      <c r="R13" s="165">
        <v>0</v>
      </c>
      <c r="S13" s="153"/>
      <c r="T13" s="153"/>
      <c r="U13" s="153"/>
      <c r="V13" s="133"/>
      <c r="W13" s="133">
        <v>0</v>
      </c>
      <c r="X13" s="130"/>
      <c r="Y13" s="125" t="e">
        <f t="shared" si="6"/>
        <v>#DIV/0!</v>
      </c>
      <c r="AA13"/>
      <c r="AB13" s="203"/>
    </row>
    <row r="14" spans="1:28" s="126" customFormat="1" ht="24" customHeight="1" x14ac:dyDescent="0.35">
      <c r="A14" t="s">
        <v>58</v>
      </c>
      <c r="B14"/>
      <c r="C14" s="82" t="s">
        <v>7</v>
      </c>
      <c r="D14" s="80">
        <f t="shared" ref="D14:E21" si="7">H14</f>
        <v>43460</v>
      </c>
      <c r="E14" s="81">
        <f t="shared" si="7"/>
        <v>30420</v>
      </c>
      <c r="F14" s="3"/>
      <c r="G14" s="25"/>
      <c r="H14" s="30">
        <f t="shared" si="1"/>
        <v>43460</v>
      </c>
      <c r="I14" s="31">
        <f t="shared" si="1"/>
        <v>30420</v>
      </c>
      <c r="J14" s="134"/>
      <c r="K14" s="65">
        <f t="shared" si="2"/>
        <v>43456.5</v>
      </c>
      <c r="L14" s="65">
        <f t="shared" si="3"/>
        <v>30419.55</v>
      </c>
      <c r="M14" s="8"/>
      <c r="N14" s="65">
        <f t="shared" si="4"/>
        <v>43456.5</v>
      </c>
      <c r="O14" s="65">
        <f t="shared" si="5"/>
        <v>30419.55</v>
      </c>
      <c r="P14" s="25"/>
      <c r="Q14" s="170">
        <v>21728.25</v>
      </c>
      <c r="R14" s="165">
        <v>21728.25</v>
      </c>
      <c r="S14" s="154">
        <v>16095</v>
      </c>
      <c r="T14" s="159">
        <v>16095</v>
      </c>
      <c r="U14" s="154">
        <v>13412</v>
      </c>
      <c r="V14" s="138">
        <v>11662.5</v>
      </c>
      <c r="W14" s="133">
        <v>11662.5</v>
      </c>
      <c r="X14" s="131">
        <v>9330</v>
      </c>
      <c r="Y14" s="125">
        <f t="shared" si="6"/>
        <v>1</v>
      </c>
      <c r="AA14"/>
      <c r="AB14" s="203"/>
    </row>
    <row r="15" spans="1:28" s="126" customFormat="1" ht="24" customHeight="1" x14ac:dyDescent="0.35">
      <c r="A15" t="s">
        <v>58</v>
      </c>
      <c r="B15"/>
      <c r="C15" s="82" t="s">
        <v>170</v>
      </c>
      <c r="D15" s="80">
        <f t="shared" si="7"/>
        <v>74170</v>
      </c>
      <c r="E15" s="81">
        <f t="shared" si="7"/>
        <v>51920</v>
      </c>
      <c r="F15" s="3"/>
      <c r="G15" s="25"/>
      <c r="H15" s="30">
        <f t="shared" si="1"/>
        <v>74170</v>
      </c>
      <c r="I15" s="31">
        <f t="shared" si="1"/>
        <v>51920</v>
      </c>
      <c r="J15" s="25"/>
      <c r="K15" s="65">
        <f t="shared" si="2"/>
        <v>74169</v>
      </c>
      <c r="L15" s="65">
        <f t="shared" si="3"/>
        <v>51918.299999999996</v>
      </c>
      <c r="M15" s="25"/>
      <c r="N15" s="65">
        <f t="shared" si="4"/>
        <v>74169</v>
      </c>
      <c r="O15" s="65">
        <f t="shared" si="5"/>
        <v>51918.299999999996</v>
      </c>
      <c r="P15" s="25"/>
      <c r="Q15" s="170">
        <v>37084.5</v>
      </c>
      <c r="R15" s="165">
        <v>37084.5</v>
      </c>
      <c r="S15" s="154">
        <v>27470</v>
      </c>
      <c r="T15" s="159">
        <v>27470</v>
      </c>
      <c r="U15" s="154">
        <v>22891</v>
      </c>
      <c r="V15" s="138">
        <v>19905</v>
      </c>
      <c r="W15" s="133">
        <v>19905</v>
      </c>
      <c r="X15" s="131">
        <v>15924</v>
      </c>
      <c r="Y15" s="125">
        <f t="shared" si="6"/>
        <v>1</v>
      </c>
      <c r="AA15"/>
      <c r="AB15" s="203"/>
    </row>
    <row r="16" spans="1:28" s="126" customFormat="1" ht="24" customHeight="1" x14ac:dyDescent="0.35">
      <c r="A16" t="s">
        <v>58</v>
      </c>
      <c r="B16"/>
      <c r="C16" s="82" t="s">
        <v>9</v>
      </c>
      <c r="D16" s="80">
        <f t="shared" si="7"/>
        <v>147020</v>
      </c>
      <c r="E16" s="81">
        <f t="shared" si="7"/>
        <v>102910</v>
      </c>
      <c r="F16" s="3"/>
      <c r="G16" s="25"/>
      <c r="H16" s="30">
        <f t="shared" si="1"/>
        <v>147020</v>
      </c>
      <c r="I16" s="31">
        <f t="shared" si="1"/>
        <v>102910</v>
      </c>
      <c r="J16" s="25"/>
      <c r="K16" s="65">
        <f t="shared" si="2"/>
        <v>147012.30000000002</v>
      </c>
      <c r="L16" s="65">
        <f t="shared" si="3"/>
        <v>102908.61</v>
      </c>
      <c r="M16" s="25"/>
      <c r="N16" s="65">
        <f t="shared" si="4"/>
        <v>147012.30000000002</v>
      </c>
      <c r="O16" s="65">
        <f t="shared" si="5"/>
        <v>102908.61</v>
      </c>
      <c r="P16" s="25"/>
      <c r="Q16" s="170">
        <v>73506.150000000009</v>
      </c>
      <c r="R16" s="165">
        <v>73506.150000000009</v>
      </c>
      <c r="S16" s="154">
        <v>54449</v>
      </c>
      <c r="T16" s="159">
        <v>54449</v>
      </c>
      <c r="U16" s="154">
        <v>45374</v>
      </c>
      <c r="V16" s="138">
        <v>39455</v>
      </c>
      <c r="W16" s="133">
        <v>39455</v>
      </c>
      <c r="X16" s="131">
        <v>31564</v>
      </c>
      <c r="Y16" s="125">
        <f t="shared" si="6"/>
        <v>1</v>
      </c>
      <c r="AA16"/>
      <c r="AB16" s="203"/>
    </row>
    <row r="17" spans="1:29" s="126" customFormat="1" ht="24" customHeight="1" x14ac:dyDescent="0.35">
      <c r="A17" t="s">
        <v>58</v>
      </c>
      <c r="B17"/>
      <c r="C17" s="82" t="s">
        <v>171</v>
      </c>
      <c r="D17" s="80">
        <f t="shared" si="7"/>
        <v>234590</v>
      </c>
      <c r="E17" s="81">
        <f t="shared" si="7"/>
        <v>164220</v>
      </c>
      <c r="F17" s="3"/>
      <c r="G17" s="25"/>
      <c r="H17" s="30">
        <f t="shared" si="1"/>
        <v>234590</v>
      </c>
      <c r="I17" s="31">
        <f t="shared" si="1"/>
        <v>164220</v>
      </c>
      <c r="J17" s="25"/>
      <c r="K17" s="65">
        <f t="shared" si="2"/>
        <v>234589.50000000003</v>
      </c>
      <c r="L17" s="65">
        <f t="shared" si="3"/>
        <v>164212.65000000002</v>
      </c>
      <c r="M17" s="25"/>
      <c r="N17" s="65">
        <f t="shared" si="4"/>
        <v>234589.50000000003</v>
      </c>
      <c r="O17" s="65">
        <f t="shared" si="5"/>
        <v>164212.65000000002</v>
      </c>
      <c r="P17" s="25"/>
      <c r="Q17" s="170">
        <v>117294.75000000001</v>
      </c>
      <c r="R17" s="165">
        <v>117294.75000000001</v>
      </c>
      <c r="S17" s="154">
        <v>86885</v>
      </c>
      <c r="T17" s="159">
        <v>86885</v>
      </c>
      <c r="U17" s="154">
        <v>72404</v>
      </c>
      <c r="V17" s="138">
        <v>62960</v>
      </c>
      <c r="W17" s="133">
        <v>62960</v>
      </c>
      <c r="X17" s="131">
        <v>50368</v>
      </c>
      <c r="Y17" s="125">
        <f t="shared" si="6"/>
        <v>1</v>
      </c>
      <c r="AA17"/>
      <c r="AB17" s="203"/>
    </row>
    <row r="18" spans="1:29" s="126" customFormat="1" ht="24" customHeight="1" x14ac:dyDescent="0.35">
      <c r="A18" t="s">
        <v>58</v>
      </c>
      <c r="B18"/>
      <c r="C18" s="82" t="s">
        <v>11</v>
      </c>
      <c r="D18" s="80">
        <f t="shared" si="7"/>
        <v>37790</v>
      </c>
      <c r="E18" s="81">
        <f t="shared" si="7"/>
        <v>26460</v>
      </c>
      <c r="F18" s="3"/>
      <c r="G18" s="25"/>
      <c r="H18" s="30">
        <f t="shared" si="1"/>
        <v>37790</v>
      </c>
      <c r="I18" s="31">
        <f t="shared" si="1"/>
        <v>26460</v>
      </c>
      <c r="J18" s="25"/>
      <c r="K18" s="65">
        <f t="shared" si="2"/>
        <v>37789.200000000004</v>
      </c>
      <c r="L18" s="65">
        <f t="shared" si="3"/>
        <v>26452.440000000002</v>
      </c>
      <c r="M18" s="25"/>
      <c r="N18" s="65">
        <f t="shared" si="4"/>
        <v>37789.200000000004</v>
      </c>
      <c r="O18" s="65">
        <f t="shared" si="5"/>
        <v>26452.440000000002</v>
      </c>
      <c r="P18" s="25"/>
      <c r="Q18" s="170">
        <v>18894.600000000002</v>
      </c>
      <c r="R18" s="165">
        <v>18894.600000000002</v>
      </c>
      <c r="S18" s="154">
        <v>13996</v>
      </c>
      <c r="T18" s="159">
        <v>13996</v>
      </c>
      <c r="U18" s="154">
        <v>11663</v>
      </c>
      <c r="V18" s="138">
        <v>10141.25</v>
      </c>
      <c r="W18" s="133">
        <v>10141.25</v>
      </c>
      <c r="X18" s="131">
        <v>8113</v>
      </c>
      <c r="Y18" s="125">
        <f t="shared" si="6"/>
        <v>1</v>
      </c>
      <c r="AA18"/>
      <c r="AB18" s="203"/>
    </row>
    <row r="19" spans="1:29" s="126" customFormat="1" ht="24" customHeight="1" x14ac:dyDescent="0.35">
      <c r="A19" t="s">
        <v>58</v>
      </c>
      <c r="B19"/>
      <c r="C19" s="82" t="s">
        <v>12</v>
      </c>
      <c r="D19" s="80">
        <f t="shared" si="7"/>
        <v>64510</v>
      </c>
      <c r="E19" s="81">
        <f t="shared" si="7"/>
        <v>45160</v>
      </c>
      <c r="F19" s="3"/>
      <c r="G19" s="25"/>
      <c r="H19" s="30">
        <f t="shared" si="1"/>
        <v>64510</v>
      </c>
      <c r="I19" s="31">
        <f t="shared" si="1"/>
        <v>45160</v>
      </c>
      <c r="J19" s="25"/>
      <c r="K19" s="65">
        <f t="shared" si="2"/>
        <v>64500.3</v>
      </c>
      <c r="L19" s="65">
        <f t="shared" si="3"/>
        <v>45150.21</v>
      </c>
      <c r="M19" s="25"/>
      <c r="N19" s="65">
        <f t="shared" si="4"/>
        <v>64500.3</v>
      </c>
      <c r="O19" s="65">
        <f t="shared" si="5"/>
        <v>45150.21</v>
      </c>
      <c r="P19" s="25"/>
      <c r="Q19" s="170">
        <v>32250.15</v>
      </c>
      <c r="R19" s="165">
        <v>32250.15</v>
      </c>
      <c r="S19" s="154">
        <v>23889</v>
      </c>
      <c r="T19" s="159">
        <v>23889</v>
      </c>
      <c r="U19" s="154">
        <v>19907</v>
      </c>
      <c r="V19" s="138">
        <v>17310</v>
      </c>
      <c r="W19" s="133">
        <v>17310</v>
      </c>
      <c r="X19" s="131">
        <v>13848</v>
      </c>
      <c r="Y19" s="125">
        <f t="shared" si="6"/>
        <v>1</v>
      </c>
      <c r="AA19"/>
      <c r="AB19" s="203"/>
    </row>
    <row r="20" spans="1:29" s="126" customFormat="1" ht="24" customHeight="1" x14ac:dyDescent="0.35">
      <c r="A20" t="s">
        <v>58</v>
      </c>
      <c r="B20"/>
      <c r="C20" s="82" t="s">
        <v>13</v>
      </c>
      <c r="D20" s="80">
        <f t="shared" si="7"/>
        <v>127840</v>
      </c>
      <c r="E20" s="81">
        <f t="shared" si="7"/>
        <v>89490</v>
      </c>
      <c r="F20" s="3"/>
      <c r="G20" s="25"/>
      <c r="H20" s="30">
        <f t="shared" si="1"/>
        <v>127840</v>
      </c>
      <c r="I20" s="31">
        <f t="shared" si="1"/>
        <v>89490</v>
      </c>
      <c r="J20" s="25"/>
      <c r="K20" s="65">
        <f t="shared" si="2"/>
        <v>127831.50000000001</v>
      </c>
      <c r="L20" s="65">
        <f t="shared" si="3"/>
        <v>89482.05</v>
      </c>
      <c r="M20" s="25"/>
      <c r="N20" s="65">
        <f t="shared" si="4"/>
        <v>127831.50000000001</v>
      </c>
      <c r="O20" s="65">
        <f t="shared" si="5"/>
        <v>89482.05</v>
      </c>
      <c r="P20" s="25"/>
      <c r="Q20" s="170">
        <v>63915.750000000007</v>
      </c>
      <c r="R20" s="165">
        <v>63915.750000000007</v>
      </c>
      <c r="S20" s="154">
        <v>47345</v>
      </c>
      <c r="T20" s="159">
        <v>47345</v>
      </c>
      <c r="U20" s="154">
        <v>39454</v>
      </c>
      <c r="V20" s="138">
        <v>34307.5</v>
      </c>
      <c r="W20" s="133">
        <v>34307.5</v>
      </c>
      <c r="X20" s="131">
        <v>27446</v>
      </c>
      <c r="Y20" s="125">
        <f t="shared" si="6"/>
        <v>1</v>
      </c>
      <c r="AA20"/>
      <c r="AB20" s="203"/>
    </row>
    <row r="21" spans="1:29" s="126" customFormat="1" ht="24" customHeight="1" x14ac:dyDescent="0.35">
      <c r="A21" t="s">
        <v>58</v>
      </c>
      <c r="B21"/>
      <c r="C21" s="82" t="s">
        <v>14</v>
      </c>
      <c r="D21" s="80">
        <f t="shared" si="7"/>
        <v>204000</v>
      </c>
      <c r="E21" s="81">
        <f t="shared" si="7"/>
        <v>142800</v>
      </c>
      <c r="F21" s="3"/>
      <c r="G21" s="25"/>
      <c r="H21" s="30">
        <f t="shared" si="1"/>
        <v>204000</v>
      </c>
      <c r="I21" s="31">
        <f t="shared" si="1"/>
        <v>142800</v>
      </c>
      <c r="J21" s="25"/>
      <c r="K21" s="65">
        <f t="shared" si="2"/>
        <v>203990.40000000002</v>
      </c>
      <c r="L21" s="65">
        <f t="shared" si="3"/>
        <v>142793.28</v>
      </c>
      <c r="M21" s="25"/>
      <c r="N21" s="65">
        <f t="shared" si="4"/>
        <v>203990.40000000002</v>
      </c>
      <c r="O21" s="65">
        <f t="shared" si="5"/>
        <v>142793.28</v>
      </c>
      <c r="P21" s="25"/>
      <c r="Q21" s="170">
        <v>101995.20000000001</v>
      </c>
      <c r="R21" s="165">
        <v>101995.20000000001</v>
      </c>
      <c r="S21" s="154">
        <v>75552</v>
      </c>
      <c r="T21" s="159">
        <v>75552</v>
      </c>
      <c r="U21" s="154">
        <v>62960</v>
      </c>
      <c r="V21" s="138">
        <v>54747.5</v>
      </c>
      <c r="W21" s="133">
        <v>54747.5</v>
      </c>
      <c r="X21" s="131">
        <v>43798</v>
      </c>
      <c r="Y21" s="125">
        <f t="shared" si="6"/>
        <v>1</v>
      </c>
      <c r="AA21"/>
      <c r="AB21" s="203"/>
    </row>
    <row r="22" spans="1:29" s="126" customFormat="1" ht="24" customHeight="1" x14ac:dyDescent="0.35">
      <c r="A22" t="s">
        <v>58</v>
      </c>
      <c r="B22"/>
      <c r="C22" s="13"/>
      <c r="D22" s="68"/>
      <c r="E22" s="69"/>
      <c r="F22" s="3"/>
      <c r="G22" s="25"/>
      <c r="H22" s="30">
        <f t="shared" si="1"/>
        <v>10</v>
      </c>
      <c r="I22" s="31">
        <f t="shared" si="1"/>
        <v>10</v>
      </c>
      <c r="J22" s="25"/>
      <c r="K22" s="65">
        <f t="shared" si="2"/>
        <v>0</v>
      </c>
      <c r="L22" s="65">
        <f t="shared" si="3"/>
        <v>0</v>
      </c>
      <c r="M22" s="25"/>
      <c r="N22" s="65">
        <f t="shared" si="4"/>
        <v>0</v>
      </c>
      <c r="O22" s="65">
        <f t="shared" si="5"/>
        <v>0</v>
      </c>
      <c r="P22" s="25"/>
      <c r="Q22" s="170">
        <v>0</v>
      </c>
      <c r="R22" s="165">
        <v>0</v>
      </c>
      <c r="S22" s="153"/>
      <c r="T22" s="153"/>
      <c r="U22" s="153"/>
      <c r="V22" s="133">
        <v>0</v>
      </c>
      <c r="W22" s="133">
        <v>0</v>
      </c>
      <c r="X22" s="130"/>
      <c r="Y22" s="125" t="e">
        <f t="shared" si="6"/>
        <v>#DIV/0!</v>
      </c>
      <c r="AA22"/>
      <c r="AB22" s="203"/>
    </row>
    <row r="23" spans="1:29" s="126" customFormat="1" ht="24" customHeight="1" x14ac:dyDescent="0.35">
      <c r="A23" t="s">
        <v>58</v>
      </c>
      <c r="B23"/>
      <c r="C23" s="70" t="s">
        <v>61</v>
      </c>
      <c r="D23" s="74"/>
      <c r="E23" s="75"/>
      <c r="F23" s="73"/>
      <c r="G23" s="25"/>
      <c r="H23" s="30">
        <f t="shared" si="1"/>
        <v>10</v>
      </c>
      <c r="I23" s="31">
        <f t="shared" si="1"/>
        <v>10</v>
      </c>
      <c r="J23" s="25"/>
      <c r="K23" s="65">
        <f t="shared" si="2"/>
        <v>0</v>
      </c>
      <c r="L23" s="65">
        <f t="shared" si="3"/>
        <v>0</v>
      </c>
      <c r="M23" s="25"/>
      <c r="N23" s="65">
        <f t="shared" si="4"/>
        <v>0</v>
      </c>
      <c r="O23" s="65">
        <f t="shared" si="5"/>
        <v>0</v>
      </c>
      <c r="P23" s="25"/>
      <c r="Q23" s="170">
        <v>0</v>
      </c>
      <c r="R23" s="165">
        <v>0</v>
      </c>
      <c r="S23" s="153"/>
      <c r="T23" s="153"/>
      <c r="U23" s="153"/>
      <c r="V23" s="133"/>
      <c r="W23" s="133"/>
      <c r="X23" s="130"/>
      <c r="Y23" s="125" t="e">
        <f t="shared" si="6"/>
        <v>#DIV/0!</v>
      </c>
      <c r="AA23"/>
      <c r="AB23" s="203"/>
    </row>
    <row r="24" spans="1:29" s="126" customFormat="1" ht="24" customHeight="1" x14ac:dyDescent="0.35">
      <c r="A24" t="s">
        <v>58</v>
      </c>
      <c r="B24"/>
      <c r="C24" s="86" t="s">
        <v>15</v>
      </c>
      <c r="D24" s="80">
        <f t="shared" ref="D24:E29" si="8">H24</f>
        <v>40860</v>
      </c>
      <c r="E24" s="81">
        <f t="shared" si="8"/>
        <v>28600</v>
      </c>
      <c r="F24" s="5"/>
      <c r="G24" s="25"/>
      <c r="H24" s="30">
        <f t="shared" si="1"/>
        <v>40860</v>
      </c>
      <c r="I24" s="31">
        <f t="shared" si="1"/>
        <v>28600</v>
      </c>
      <c r="J24" s="25"/>
      <c r="K24" s="65">
        <f t="shared" si="2"/>
        <v>40856.400000000001</v>
      </c>
      <c r="L24" s="65">
        <f t="shared" si="3"/>
        <v>28599.48</v>
      </c>
      <c r="M24" s="25"/>
      <c r="N24" s="65">
        <f t="shared" si="4"/>
        <v>40856.400000000001</v>
      </c>
      <c r="O24" s="65">
        <f t="shared" si="5"/>
        <v>28599.48</v>
      </c>
      <c r="P24" s="25"/>
      <c r="Q24" s="170">
        <v>20428.2</v>
      </c>
      <c r="R24" s="165">
        <v>20428.2</v>
      </c>
      <c r="S24" s="154">
        <v>15132</v>
      </c>
      <c r="T24" s="159">
        <v>15132</v>
      </c>
      <c r="U24" s="154">
        <v>12610</v>
      </c>
      <c r="V24" s="138">
        <v>10965</v>
      </c>
      <c r="W24" s="133">
        <v>10965</v>
      </c>
      <c r="X24" s="131">
        <v>8772</v>
      </c>
      <c r="Y24" s="125">
        <f t="shared" si="6"/>
        <v>1</v>
      </c>
      <c r="AA24"/>
      <c r="AB24" s="203"/>
    </row>
    <row r="25" spans="1:29" s="126" customFormat="1" ht="24" customHeight="1" x14ac:dyDescent="0.35">
      <c r="A25" t="s">
        <v>58</v>
      </c>
      <c r="B25"/>
      <c r="C25" s="86" t="s">
        <v>16</v>
      </c>
      <c r="D25" s="80">
        <f t="shared" si="8"/>
        <v>71700</v>
      </c>
      <c r="E25" s="81">
        <f t="shared" si="8"/>
        <v>50190</v>
      </c>
      <c r="F25" s="5"/>
      <c r="G25" s="25"/>
      <c r="H25" s="30">
        <f t="shared" si="1"/>
        <v>71700</v>
      </c>
      <c r="I25" s="31">
        <f t="shared" si="1"/>
        <v>50190</v>
      </c>
      <c r="J25" s="25"/>
      <c r="K25" s="65">
        <f t="shared" si="2"/>
        <v>71695.8</v>
      </c>
      <c r="L25" s="65">
        <f t="shared" si="3"/>
        <v>50187.06</v>
      </c>
      <c r="M25" s="25"/>
      <c r="N25" s="65">
        <f t="shared" si="4"/>
        <v>71695.8</v>
      </c>
      <c r="O25" s="65">
        <f t="shared" si="5"/>
        <v>50187.06</v>
      </c>
      <c r="P25" s="25"/>
      <c r="Q25" s="170">
        <v>35847.9</v>
      </c>
      <c r="R25" s="165">
        <v>35847.9</v>
      </c>
      <c r="S25" s="154">
        <v>26554</v>
      </c>
      <c r="T25" s="159">
        <v>26554</v>
      </c>
      <c r="U25" s="154">
        <v>22128</v>
      </c>
      <c r="V25" s="138">
        <v>19241.25</v>
      </c>
      <c r="W25" s="133">
        <v>19241.25</v>
      </c>
      <c r="X25" s="131">
        <v>15393</v>
      </c>
      <c r="Y25" s="125">
        <f t="shared" si="6"/>
        <v>1</v>
      </c>
      <c r="AA25"/>
      <c r="AB25" s="203"/>
    </row>
    <row r="26" spans="1:29" s="126" customFormat="1" ht="24" customHeight="1" x14ac:dyDescent="0.35">
      <c r="A26" t="s">
        <v>58</v>
      </c>
      <c r="B26"/>
      <c r="C26" s="86" t="s">
        <v>17</v>
      </c>
      <c r="D26" s="80">
        <f t="shared" si="8"/>
        <v>40860</v>
      </c>
      <c r="E26" s="81">
        <f t="shared" si="8"/>
        <v>28600</v>
      </c>
      <c r="F26" s="5"/>
      <c r="G26" s="25"/>
      <c r="H26" s="30">
        <f t="shared" si="1"/>
        <v>40860</v>
      </c>
      <c r="I26" s="31">
        <f t="shared" si="1"/>
        <v>28600</v>
      </c>
      <c r="J26" s="25"/>
      <c r="K26" s="65">
        <f t="shared" si="2"/>
        <v>40856.400000000001</v>
      </c>
      <c r="L26" s="65">
        <f t="shared" si="3"/>
        <v>28599.48</v>
      </c>
      <c r="M26" s="25"/>
      <c r="N26" s="65">
        <f t="shared" si="4"/>
        <v>40856.400000000001</v>
      </c>
      <c r="O26" s="65">
        <f t="shared" si="5"/>
        <v>28599.48</v>
      </c>
      <c r="P26" s="25"/>
      <c r="Q26" s="170">
        <v>20428.2</v>
      </c>
      <c r="R26" s="165">
        <v>20428.2</v>
      </c>
      <c r="S26" s="154">
        <v>15132</v>
      </c>
      <c r="T26" s="159">
        <v>15132</v>
      </c>
      <c r="U26" s="154">
        <v>12610</v>
      </c>
      <c r="V26" s="138">
        <v>10965</v>
      </c>
      <c r="W26" s="133">
        <v>10965</v>
      </c>
      <c r="X26" s="131">
        <v>8772</v>
      </c>
      <c r="Y26" s="125">
        <f t="shared" si="6"/>
        <v>1</v>
      </c>
      <c r="AA26"/>
      <c r="AB26" s="203"/>
    </row>
    <row r="27" spans="1:29" s="126" customFormat="1" ht="24" customHeight="1" x14ac:dyDescent="0.35">
      <c r="A27" t="s">
        <v>58</v>
      </c>
      <c r="B27"/>
      <c r="C27" s="86" t="s">
        <v>18</v>
      </c>
      <c r="D27" s="80">
        <f t="shared" si="8"/>
        <v>71700</v>
      </c>
      <c r="E27" s="81">
        <f t="shared" si="8"/>
        <v>50190</v>
      </c>
      <c r="F27" s="5"/>
      <c r="G27" s="25"/>
      <c r="H27" s="30">
        <f t="shared" si="1"/>
        <v>71700</v>
      </c>
      <c r="I27" s="31">
        <f t="shared" si="1"/>
        <v>50190</v>
      </c>
      <c r="J27" s="25"/>
      <c r="K27" s="65">
        <f t="shared" si="2"/>
        <v>71690.400000000009</v>
      </c>
      <c r="L27" s="65">
        <f t="shared" si="3"/>
        <v>50183.280000000006</v>
      </c>
      <c r="M27" s="25"/>
      <c r="N27" s="65">
        <f t="shared" si="4"/>
        <v>71690.400000000009</v>
      </c>
      <c r="O27" s="65">
        <f t="shared" si="5"/>
        <v>50183.280000000006</v>
      </c>
      <c r="P27" s="25"/>
      <c r="Q27" s="170">
        <v>35845.200000000004</v>
      </c>
      <c r="R27" s="165">
        <v>35845.200000000004</v>
      </c>
      <c r="S27" s="154">
        <v>26552</v>
      </c>
      <c r="T27" s="159">
        <v>26552</v>
      </c>
      <c r="U27" s="154">
        <v>22126</v>
      </c>
      <c r="V27" s="138">
        <v>19240</v>
      </c>
      <c r="W27" s="133">
        <v>19240</v>
      </c>
      <c r="X27" s="131">
        <v>15392</v>
      </c>
      <c r="Y27" s="125">
        <f t="shared" si="6"/>
        <v>1</v>
      </c>
      <c r="AA27"/>
      <c r="AB27" s="203"/>
    </row>
    <row r="28" spans="1:29" s="126" customFormat="1" ht="24" customHeight="1" x14ac:dyDescent="0.35">
      <c r="A28" t="s">
        <v>58</v>
      </c>
      <c r="B28"/>
      <c r="C28" s="86" t="s">
        <v>19</v>
      </c>
      <c r="D28" s="80">
        <f t="shared" si="8"/>
        <v>46990</v>
      </c>
      <c r="E28" s="81">
        <f t="shared" si="8"/>
        <v>32900</v>
      </c>
      <c r="F28" s="5"/>
      <c r="G28" s="25"/>
      <c r="H28" s="30">
        <f t="shared" si="1"/>
        <v>46990</v>
      </c>
      <c r="I28" s="31">
        <f t="shared" si="1"/>
        <v>32900</v>
      </c>
      <c r="J28" s="25"/>
      <c r="K28" s="65">
        <f t="shared" si="2"/>
        <v>46988.100000000006</v>
      </c>
      <c r="L28" s="65">
        <f t="shared" si="3"/>
        <v>32891.670000000006</v>
      </c>
      <c r="M28" s="25"/>
      <c r="N28" s="65">
        <f t="shared" si="4"/>
        <v>46988.100000000006</v>
      </c>
      <c r="O28" s="65">
        <f t="shared" si="5"/>
        <v>32891.670000000006</v>
      </c>
      <c r="P28" s="25"/>
      <c r="Q28" s="170">
        <v>23494.050000000003</v>
      </c>
      <c r="R28" s="165">
        <v>23494.050000000003</v>
      </c>
      <c r="S28" s="154">
        <v>17403</v>
      </c>
      <c r="T28" s="159">
        <v>17403</v>
      </c>
      <c r="U28" s="154">
        <v>14502</v>
      </c>
      <c r="V28" s="138">
        <v>12610</v>
      </c>
      <c r="W28" s="133">
        <v>12610</v>
      </c>
      <c r="X28" s="131">
        <v>10088</v>
      </c>
      <c r="Y28" s="125">
        <f t="shared" si="6"/>
        <v>1</v>
      </c>
      <c r="AA28"/>
      <c r="AB28" s="203"/>
    </row>
    <row r="29" spans="1:29" s="126" customFormat="1" ht="24" customHeight="1" x14ac:dyDescent="0.35">
      <c r="A29" t="s">
        <v>58</v>
      </c>
      <c r="B29"/>
      <c r="C29" s="83" t="s">
        <v>20</v>
      </c>
      <c r="D29" s="80">
        <f t="shared" si="8"/>
        <v>82450</v>
      </c>
      <c r="E29" s="81">
        <f t="shared" si="8"/>
        <v>57720</v>
      </c>
      <c r="F29" s="5"/>
      <c r="G29" s="25"/>
      <c r="H29" s="30">
        <f t="shared" si="1"/>
        <v>82450</v>
      </c>
      <c r="I29" s="31">
        <f t="shared" si="1"/>
        <v>57720</v>
      </c>
      <c r="J29" s="25"/>
      <c r="K29" s="65">
        <f t="shared" si="2"/>
        <v>82447.200000000012</v>
      </c>
      <c r="L29" s="65">
        <f t="shared" si="3"/>
        <v>57713.04</v>
      </c>
      <c r="M29" s="25"/>
      <c r="N29" s="65">
        <f t="shared" si="4"/>
        <v>82447.200000000012</v>
      </c>
      <c r="O29" s="65">
        <f t="shared" si="5"/>
        <v>57713.04</v>
      </c>
      <c r="P29" s="25"/>
      <c r="Q29" s="170">
        <v>41223.600000000006</v>
      </c>
      <c r="R29" s="165">
        <v>41223.600000000006</v>
      </c>
      <c r="S29" s="154">
        <v>30536</v>
      </c>
      <c r="T29" s="159">
        <v>30536</v>
      </c>
      <c r="U29" s="154">
        <v>25446</v>
      </c>
      <c r="V29" s="138">
        <v>22126.25</v>
      </c>
      <c r="W29" s="133">
        <v>22126.25</v>
      </c>
      <c r="X29" s="131">
        <v>17701</v>
      </c>
      <c r="Y29" s="125">
        <f t="shared" si="6"/>
        <v>1</v>
      </c>
      <c r="AA29" t="s">
        <v>276</v>
      </c>
      <c r="AB29" s="203"/>
    </row>
    <row r="30" spans="1:29" s="126" customFormat="1" ht="24" customHeight="1" x14ac:dyDescent="0.35">
      <c r="A30" t="s">
        <v>58</v>
      </c>
      <c r="B30"/>
      <c r="C30" s="9"/>
      <c r="D30" s="68"/>
      <c r="E30" s="69"/>
      <c r="F30" s="5"/>
      <c r="G30" s="25"/>
      <c r="H30" s="30">
        <f t="shared" si="1"/>
        <v>10</v>
      </c>
      <c r="I30" s="31">
        <f t="shared" si="1"/>
        <v>10</v>
      </c>
      <c r="J30" s="25"/>
      <c r="K30" s="65">
        <f t="shared" si="2"/>
        <v>0</v>
      </c>
      <c r="L30" s="65">
        <f t="shared" si="3"/>
        <v>0</v>
      </c>
      <c r="M30" s="25"/>
      <c r="N30" s="65">
        <f t="shared" si="4"/>
        <v>0</v>
      </c>
      <c r="O30" s="65">
        <f t="shared" si="5"/>
        <v>0</v>
      </c>
      <c r="P30" s="25"/>
      <c r="Q30" s="170">
        <v>0</v>
      </c>
      <c r="R30" s="165">
        <v>0</v>
      </c>
      <c r="S30" s="153"/>
      <c r="T30" s="153"/>
      <c r="U30" s="153"/>
      <c r="V30" s="133">
        <v>0</v>
      </c>
      <c r="W30" s="133">
        <v>0</v>
      </c>
      <c r="X30" s="130"/>
      <c r="Y30" s="125" t="e">
        <f t="shared" si="6"/>
        <v>#DIV/0!</v>
      </c>
      <c r="AA30"/>
      <c r="AB30" s="203"/>
    </row>
    <row r="31" spans="1:29" s="126" customFormat="1" ht="24" customHeight="1" x14ac:dyDescent="0.35">
      <c r="A31" t="s">
        <v>58</v>
      </c>
      <c r="B31"/>
      <c r="C31" s="70" t="s">
        <v>65</v>
      </c>
      <c r="D31" s="74"/>
      <c r="E31" s="75"/>
      <c r="F31" s="73"/>
      <c r="G31" s="18"/>
      <c r="H31" s="30">
        <f t="shared" si="1"/>
        <v>10</v>
      </c>
      <c r="I31" s="31">
        <f t="shared" si="1"/>
        <v>10</v>
      </c>
      <c r="J31" s="25"/>
      <c r="K31" s="65">
        <f t="shared" si="2"/>
        <v>0</v>
      </c>
      <c r="L31" s="65">
        <f t="shared" si="3"/>
        <v>0</v>
      </c>
      <c r="M31" s="18"/>
      <c r="N31" s="65">
        <f>Q31*$N$5</f>
        <v>0</v>
      </c>
      <c r="O31" s="65">
        <f>Q31*$O$5</f>
        <v>0</v>
      </c>
      <c r="P31" s="18"/>
      <c r="Q31" s="170">
        <v>0</v>
      </c>
      <c r="R31" s="165">
        <v>0</v>
      </c>
      <c r="S31" s="153"/>
      <c r="T31" s="153"/>
      <c r="U31" s="153"/>
      <c r="V31" s="133"/>
      <c r="W31" s="133"/>
      <c r="X31" s="127"/>
      <c r="Y31" s="125" t="e">
        <f t="shared" si="6"/>
        <v>#DIV/0!</v>
      </c>
      <c r="AA31"/>
      <c r="AB31" s="203"/>
    </row>
    <row r="32" spans="1:29" s="126" customFormat="1" ht="24" customHeight="1" x14ac:dyDescent="0.35">
      <c r="A32" t="s">
        <v>58</v>
      </c>
      <c r="B32"/>
      <c r="C32" s="82" t="s">
        <v>66</v>
      </c>
      <c r="D32" s="80">
        <f t="shared" ref="D32:E32" si="9">H32</f>
        <v>105130</v>
      </c>
      <c r="E32" s="81">
        <f t="shared" si="9"/>
        <v>73590</v>
      </c>
      <c r="F32" s="3"/>
      <c r="G32" s="18"/>
      <c r="H32" s="30">
        <f t="shared" si="1"/>
        <v>105130</v>
      </c>
      <c r="I32" s="31">
        <f t="shared" si="1"/>
        <v>73590</v>
      </c>
      <c r="J32" s="25"/>
      <c r="K32" s="65">
        <f t="shared" si="2"/>
        <v>105121.8</v>
      </c>
      <c r="L32" s="65">
        <f t="shared" si="3"/>
        <v>73585.259999999995</v>
      </c>
      <c r="M32" s="18"/>
      <c r="N32" s="65">
        <f>Q32*$N$5</f>
        <v>105121.8</v>
      </c>
      <c r="O32" s="65">
        <f>Q32*$O$5</f>
        <v>73585.259999999995</v>
      </c>
      <c r="P32" s="18"/>
      <c r="Q32" s="170">
        <v>52560.9</v>
      </c>
      <c r="R32" s="165">
        <v>52560.9</v>
      </c>
      <c r="S32" s="154">
        <v>38934</v>
      </c>
      <c r="T32" s="159">
        <v>38934</v>
      </c>
      <c r="U32" s="154">
        <v>32445</v>
      </c>
      <c r="V32" s="138">
        <v>28212.5</v>
      </c>
      <c r="W32" s="133">
        <v>28212.5</v>
      </c>
      <c r="X32" s="131">
        <v>22570</v>
      </c>
      <c r="Y32" s="125">
        <f t="shared" si="6"/>
        <v>1</v>
      </c>
      <c r="AA32"/>
      <c r="AB32" s="203" t="s">
        <v>116</v>
      </c>
      <c r="AC32" s="126">
        <v>22374</v>
      </c>
    </row>
    <row r="33" spans="1:29" s="126" customFormat="1" ht="24" customHeight="1" x14ac:dyDescent="0.35">
      <c r="A33"/>
      <c r="B33"/>
      <c r="C33" s="13"/>
      <c r="D33" s="68"/>
      <c r="E33" s="69"/>
      <c r="F33" s="3"/>
      <c r="G33" s="18"/>
      <c r="H33" s="30"/>
      <c r="I33" s="31"/>
      <c r="J33" s="25"/>
      <c r="K33" s="65">
        <f t="shared" si="2"/>
        <v>0</v>
      </c>
      <c r="L33" s="65">
        <f t="shared" si="3"/>
        <v>0</v>
      </c>
      <c r="M33" s="18"/>
      <c r="N33" s="65"/>
      <c r="O33" s="65"/>
      <c r="P33" s="18"/>
      <c r="Q33" s="170">
        <v>0</v>
      </c>
      <c r="R33" s="165">
        <v>0</v>
      </c>
      <c r="S33" s="153"/>
      <c r="T33" s="153"/>
      <c r="U33" s="153"/>
      <c r="V33" s="133">
        <v>0</v>
      </c>
      <c r="W33" s="133">
        <v>0</v>
      </c>
      <c r="X33" s="127"/>
      <c r="Y33" s="125" t="e">
        <f t="shared" si="6"/>
        <v>#DIV/0!</v>
      </c>
      <c r="AA33"/>
      <c r="AB33" s="203" t="s">
        <v>117</v>
      </c>
      <c r="AC33" s="126">
        <v>37290</v>
      </c>
    </row>
    <row r="34" spans="1:29" s="126" customFormat="1" ht="24" customHeight="1" x14ac:dyDescent="0.35">
      <c r="A34" t="s">
        <v>58</v>
      </c>
      <c r="B34"/>
      <c r="C34" s="13"/>
      <c r="D34" s="68"/>
      <c r="E34" s="69"/>
      <c r="F34" s="3"/>
      <c r="G34" s="18"/>
      <c r="H34" s="30">
        <f t="shared" si="1"/>
        <v>10</v>
      </c>
      <c r="I34" s="31">
        <f t="shared" si="1"/>
        <v>10</v>
      </c>
      <c r="J34" s="25"/>
      <c r="K34" s="65">
        <f t="shared" si="2"/>
        <v>0</v>
      </c>
      <c r="L34" s="65">
        <f t="shared" si="3"/>
        <v>0</v>
      </c>
      <c r="M34" s="18"/>
      <c r="N34" s="65">
        <f>Q34*$N$5</f>
        <v>0</v>
      </c>
      <c r="O34" s="65">
        <f>Q34*$O$5</f>
        <v>0</v>
      </c>
      <c r="P34" s="18"/>
      <c r="Q34" s="170">
        <v>0</v>
      </c>
      <c r="R34" s="165">
        <v>0</v>
      </c>
      <c r="S34" s="153"/>
      <c r="T34" s="153">
        <v>0</v>
      </c>
      <c r="U34" s="153">
        <v>0</v>
      </c>
      <c r="V34" s="133">
        <v>0</v>
      </c>
      <c r="W34" s="133">
        <v>0</v>
      </c>
      <c r="X34" s="127"/>
      <c r="Y34" s="125" t="e">
        <f t="shared" si="6"/>
        <v>#DIV/0!</v>
      </c>
      <c r="AA34"/>
      <c r="AB34" s="203" t="s">
        <v>118</v>
      </c>
      <c r="AC34" s="126">
        <v>44748</v>
      </c>
    </row>
    <row r="35" spans="1:29" s="126" customFormat="1" ht="24" customHeight="1" x14ac:dyDescent="0.35">
      <c r="A35"/>
      <c r="B35"/>
      <c r="C35" s="13"/>
      <c r="D35" s="68"/>
      <c r="E35" s="69"/>
      <c r="F35" s="3"/>
      <c r="G35" s="18"/>
      <c r="H35" s="30"/>
      <c r="I35" s="31"/>
      <c r="J35" s="25"/>
      <c r="K35" s="65"/>
      <c r="L35" s="65"/>
      <c r="M35" s="18"/>
      <c r="N35" s="65"/>
      <c r="O35" s="65"/>
      <c r="P35" s="18"/>
      <c r="Q35" s="170">
        <v>0</v>
      </c>
      <c r="R35" s="165">
        <v>0</v>
      </c>
      <c r="S35" s="153"/>
      <c r="T35" s="153"/>
      <c r="U35" s="153"/>
      <c r="V35" s="133"/>
      <c r="W35" s="133"/>
      <c r="X35" s="127"/>
      <c r="Y35" s="125" t="e">
        <f t="shared" si="6"/>
        <v>#DIV/0!</v>
      </c>
      <c r="AA35"/>
      <c r="AB35" s="203" t="s">
        <v>225</v>
      </c>
      <c r="AC35" s="126">
        <v>67122</v>
      </c>
    </row>
    <row r="36" spans="1:29" s="126" customFormat="1" ht="24" customHeight="1" x14ac:dyDescent="0.35">
      <c r="A36" t="s">
        <v>58</v>
      </c>
      <c r="B36"/>
      <c r="C36" s="70" t="s">
        <v>52</v>
      </c>
      <c r="D36" s="74"/>
      <c r="E36" s="75"/>
      <c r="F36" s="73"/>
      <c r="G36" s="25"/>
      <c r="H36" s="30">
        <f t="shared" si="1"/>
        <v>10</v>
      </c>
      <c r="I36" s="31">
        <f t="shared" si="1"/>
        <v>10</v>
      </c>
      <c r="J36" s="25"/>
      <c r="K36" s="65">
        <f t="shared" si="2"/>
        <v>0</v>
      </c>
      <c r="L36" s="65">
        <f t="shared" si="3"/>
        <v>0</v>
      </c>
      <c r="M36" s="25"/>
      <c r="N36" s="65">
        <f t="shared" si="4"/>
        <v>0</v>
      </c>
      <c r="O36" s="65">
        <f t="shared" si="5"/>
        <v>0</v>
      </c>
      <c r="P36" s="25"/>
      <c r="Q36" s="170">
        <v>0</v>
      </c>
      <c r="R36" s="165">
        <v>0</v>
      </c>
      <c r="S36" s="153"/>
      <c r="T36" s="153"/>
      <c r="U36" s="153"/>
      <c r="V36" s="133"/>
      <c r="W36" s="133"/>
      <c r="X36" s="130"/>
      <c r="Y36" s="125" t="e">
        <f t="shared" si="6"/>
        <v>#DIV/0!</v>
      </c>
      <c r="AA36"/>
      <c r="AB36" s="203"/>
    </row>
    <row r="37" spans="1:29" s="126" customFormat="1" ht="24" customHeight="1" x14ac:dyDescent="0.35">
      <c r="A37" t="s">
        <v>58</v>
      </c>
      <c r="B37"/>
      <c r="C37" s="83" t="s">
        <v>76</v>
      </c>
      <c r="D37" s="80">
        <f t="shared" ref="D37:E47" si="10">H37</f>
        <v>17530</v>
      </c>
      <c r="E37" s="81">
        <f t="shared" si="10"/>
        <v>12270</v>
      </c>
      <c r="F37" s="5"/>
      <c r="G37" s="25"/>
      <c r="H37" s="30">
        <f t="shared" si="1"/>
        <v>17530</v>
      </c>
      <c r="I37" s="31">
        <f t="shared" si="1"/>
        <v>12270</v>
      </c>
      <c r="J37" s="25"/>
      <c r="K37" s="65">
        <f t="shared" si="2"/>
        <v>17523</v>
      </c>
      <c r="L37" s="65">
        <f t="shared" si="3"/>
        <v>12266.099999999999</v>
      </c>
      <c r="M37" s="25"/>
      <c r="N37" s="65">
        <f t="shared" si="4"/>
        <v>17523</v>
      </c>
      <c r="O37" s="65">
        <f t="shared" si="5"/>
        <v>12266.099999999999</v>
      </c>
      <c r="P37" s="25"/>
      <c r="Q37" s="170">
        <v>8761.5</v>
      </c>
      <c r="R37" s="165">
        <v>8761.5</v>
      </c>
      <c r="S37" s="154">
        <v>6490</v>
      </c>
      <c r="T37" s="159">
        <v>6490</v>
      </c>
      <c r="U37" s="154">
        <v>5408</v>
      </c>
      <c r="V37" s="138">
        <v>4702.5</v>
      </c>
      <c r="W37" s="133">
        <v>4702.5</v>
      </c>
      <c r="X37" s="131">
        <v>3762</v>
      </c>
      <c r="Y37" s="125">
        <f t="shared" si="6"/>
        <v>1</v>
      </c>
      <c r="AA37"/>
      <c r="AB37" s="203"/>
    </row>
    <row r="38" spans="1:29" s="126" customFormat="1" ht="24" customHeight="1" x14ac:dyDescent="0.35">
      <c r="A38" t="s">
        <v>58</v>
      </c>
      <c r="B38"/>
      <c r="C38" s="83" t="s">
        <v>78</v>
      </c>
      <c r="D38" s="80">
        <f t="shared" si="10"/>
        <v>28060</v>
      </c>
      <c r="E38" s="81">
        <f t="shared" si="10"/>
        <v>19640</v>
      </c>
      <c r="F38" s="3"/>
      <c r="G38" s="25"/>
      <c r="H38" s="30">
        <f t="shared" si="1"/>
        <v>28060</v>
      </c>
      <c r="I38" s="31">
        <f t="shared" si="1"/>
        <v>19640</v>
      </c>
      <c r="J38" s="25"/>
      <c r="K38" s="65">
        <f t="shared" si="2"/>
        <v>28055.7</v>
      </c>
      <c r="L38" s="65">
        <f t="shared" si="3"/>
        <v>19638.989999999998</v>
      </c>
      <c r="M38" s="25"/>
      <c r="N38" s="65">
        <f t="shared" si="4"/>
        <v>28055.7</v>
      </c>
      <c r="O38" s="65">
        <f t="shared" si="5"/>
        <v>19638.989999999998</v>
      </c>
      <c r="P38" s="25"/>
      <c r="Q38" s="170">
        <v>14027.85</v>
      </c>
      <c r="R38" s="165">
        <v>14027.85</v>
      </c>
      <c r="S38" s="154">
        <v>10391</v>
      </c>
      <c r="T38" s="159">
        <v>10391</v>
      </c>
      <c r="U38" s="154">
        <v>8659</v>
      </c>
      <c r="V38" s="138">
        <v>7528.75</v>
      </c>
      <c r="W38" s="133">
        <v>7528.75</v>
      </c>
      <c r="X38" s="131">
        <v>6023</v>
      </c>
      <c r="Y38" s="125">
        <f t="shared" si="6"/>
        <v>1</v>
      </c>
      <c r="AA38"/>
      <c r="AB38" s="203"/>
    </row>
    <row r="39" spans="1:29" s="126" customFormat="1" ht="24" customHeight="1" x14ac:dyDescent="0.35">
      <c r="A39" t="s">
        <v>58</v>
      </c>
      <c r="B39"/>
      <c r="C39" s="83" t="s">
        <v>79</v>
      </c>
      <c r="D39" s="80">
        <f t="shared" si="10"/>
        <v>46500</v>
      </c>
      <c r="E39" s="81">
        <f t="shared" si="10"/>
        <v>32550</v>
      </c>
      <c r="F39" s="3"/>
      <c r="G39" s="25"/>
      <c r="H39" s="30">
        <f t="shared" si="1"/>
        <v>46500</v>
      </c>
      <c r="I39" s="31">
        <f t="shared" si="1"/>
        <v>32550</v>
      </c>
      <c r="J39" s="25"/>
      <c r="K39" s="65">
        <f t="shared" si="2"/>
        <v>46499.4</v>
      </c>
      <c r="L39" s="65">
        <f t="shared" si="3"/>
        <v>32549.579999999998</v>
      </c>
      <c r="M39" s="25"/>
      <c r="N39" s="65">
        <f t="shared" si="4"/>
        <v>46499.4</v>
      </c>
      <c r="O39" s="65">
        <f t="shared" si="5"/>
        <v>32549.579999999998</v>
      </c>
      <c r="P39" s="25"/>
      <c r="Q39" s="170">
        <v>23249.7</v>
      </c>
      <c r="R39" s="165">
        <v>23249.7</v>
      </c>
      <c r="S39" s="154">
        <v>17222</v>
      </c>
      <c r="T39" s="159">
        <v>17222</v>
      </c>
      <c r="U39" s="154">
        <v>14351</v>
      </c>
      <c r="V39" s="138">
        <v>12478.75</v>
      </c>
      <c r="W39" s="133">
        <v>12478.75</v>
      </c>
      <c r="X39" s="131">
        <v>9983</v>
      </c>
      <c r="Y39" s="125">
        <f t="shared" si="6"/>
        <v>1</v>
      </c>
      <c r="AA39"/>
      <c r="AB39" s="203"/>
    </row>
    <row r="40" spans="1:29" s="126" customFormat="1" ht="24" customHeight="1" x14ac:dyDescent="0.35">
      <c r="A40" t="s">
        <v>58</v>
      </c>
      <c r="B40"/>
      <c r="C40" s="83" t="s">
        <v>80</v>
      </c>
      <c r="D40" s="80">
        <f t="shared" si="10"/>
        <v>98270</v>
      </c>
      <c r="E40" s="81">
        <f t="shared" si="10"/>
        <v>68790</v>
      </c>
      <c r="F40" s="3"/>
      <c r="G40" s="25"/>
      <c r="H40" s="30">
        <f t="shared" si="1"/>
        <v>98270</v>
      </c>
      <c r="I40" s="31">
        <f t="shared" si="1"/>
        <v>68790</v>
      </c>
      <c r="J40" s="25"/>
      <c r="K40" s="65">
        <f t="shared" si="2"/>
        <v>98269.200000000012</v>
      </c>
      <c r="L40" s="65">
        <f t="shared" si="3"/>
        <v>68788.44</v>
      </c>
      <c r="M40" s="25"/>
      <c r="N40" s="65">
        <f t="shared" si="4"/>
        <v>98269.200000000012</v>
      </c>
      <c r="O40" s="65">
        <f t="shared" si="5"/>
        <v>68788.44</v>
      </c>
      <c r="P40" s="25"/>
      <c r="Q40" s="170">
        <v>49134.600000000006</v>
      </c>
      <c r="R40" s="165">
        <v>49134.600000000006</v>
      </c>
      <c r="S40" s="154">
        <v>36396</v>
      </c>
      <c r="T40" s="159">
        <v>36396</v>
      </c>
      <c r="U40" s="154">
        <v>30330</v>
      </c>
      <c r="V40" s="138">
        <v>26373.75</v>
      </c>
      <c r="W40" s="133">
        <v>26373.75</v>
      </c>
      <c r="X40" s="131">
        <v>21099</v>
      </c>
      <c r="Y40" s="125">
        <f t="shared" si="6"/>
        <v>1</v>
      </c>
      <c r="AA40"/>
      <c r="AB40" s="203"/>
    </row>
    <row r="41" spans="1:29" s="126" customFormat="1" ht="24" customHeight="1" x14ac:dyDescent="0.35">
      <c r="A41" t="s">
        <v>58</v>
      </c>
      <c r="B41"/>
      <c r="C41" s="83" t="s">
        <v>81</v>
      </c>
      <c r="D41" s="80">
        <f t="shared" si="10"/>
        <v>189450</v>
      </c>
      <c r="E41" s="81">
        <f t="shared" si="10"/>
        <v>132620</v>
      </c>
      <c r="F41" s="3"/>
      <c r="G41" s="25"/>
      <c r="H41" s="30">
        <f t="shared" si="1"/>
        <v>189450</v>
      </c>
      <c r="I41" s="31">
        <f t="shared" si="1"/>
        <v>132620</v>
      </c>
      <c r="J41" s="25"/>
      <c r="K41" s="65">
        <f t="shared" si="2"/>
        <v>189448.2</v>
      </c>
      <c r="L41" s="65">
        <f t="shared" si="3"/>
        <v>132613.74</v>
      </c>
      <c r="M41" s="25"/>
      <c r="N41" s="65">
        <f t="shared" si="4"/>
        <v>189448.2</v>
      </c>
      <c r="O41" s="65">
        <f t="shared" si="5"/>
        <v>132613.74</v>
      </c>
      <c r="P41" s="25"/>
      <c r="Q41" s="170">
        <v>94724.1</v>
      </c>
      <c r="R41" s="165">
        <v>94724.1</v>
      </c>
      <c r="S41" s="154">
        <v>70166</v>
      </c>
      <c r="T41" s="159">
        <v>70166</v>
      </c>
      <c r="U41" s="154">
        <v>58471</v>
      </c>
      <c r="V41" s="138">
        <v>50843.75</v>
      </c>
      <c r="W41" s="133">
        <v>50843.75</v>
      </c>
      <c r="X41" s="131">
        <v>40675</v>
      </c>
      <c r="Y41" s="125">
        <f t="shared" si="6"/>
        <v>1</v>
      </c>
      <c r="AA41"/>
      <c r="AB41" s="203"/>
    </row>
    <row r="42" spans="1:29" s="126" customFormat="1" ht="24" customHeight="1" x14ac:dyDescent="0.35">
      <c r="A42" t="s">
        <v>58</v>
      </c>
      <c r="B42"/>
      <c r="C42" s="82" t="s">
        <v>206</v>
      </c>
      <c r="D42" s="80">
        <f t="shared" si="10"/>
        <v>238430</v>
      </c>
      <c r="E42" s="81">
        <f t="shared" si="10"/>
        <v>166900</v>
      </c>
      <c r="F42" s="3"/>
      <c r="G42" s="18"/>
      <c r="H42" s="30">
        <f t="shared" si="1"/>
        <v>238430</v>
      </c>
      <c r="I42" s="31">
        <f t="shared" si="1"/>
        <v>166900</v>
      </c>
      <c r="J42" s="25"/>
      <c r="K42" s="65">
        <f t="shared" si="2"/>
        <v>238426.2</v>
      </c>
      <c r="L42" s="65">
        <f t="shared" si="3"/>
        <v>166898.34</v>
      </c>
      <c r="M42" s="18"/>
      <c r="N42" s="65">
        <f t="shared" si="4"/>
        <v>238426.2</v>
      </c>
      <c r="O42" s="65">
        <f t="shared" si="5"/>
        <v>166898.34</v>
      </c>
      <c r="P42" s="18"/>
      <c r="Q42" s="170">
        <v>119213.1</v>
      </c>
      <c r="R42" s="165">
        <v>119213.1</v>
      </c>
      <c r="S42" s="154">
        <v>88306</v>
      </c>
      <c r="T42" s="159">
        <v>88306</v>
      </c>
      <c r="U42" s="154">
        <v>73588</v>
      </c>
      <c r="V42" s="138">
        <v>63988.75</v>
      </c>
      <c r="W42" s="133">
        <v>63988.75</v>
      </c>
      <c r="X42" s="131">
        <v>51191</v>
      </c>
      <c r="Y42" s="125">
        <f t="shared" si="6"/>
        <v>1</v>
      </c>
      <c r="AA42"/>
      <c r="AB42" s="203"/>
    </row>
    <row r="43" spans="1:29" s="126" customFormat="1" ht="24" customHeight="1" x14ac:dyDescent="0.35">
      <c r="A43" t="s">
        <v>58</v>
      </c>
      <c r="B43"/>
      <c r="C43" s="79" t="s">
        <v>82</v>
      </c>
      <c r="D43" s="80"/>
      <c r="E43" s="81"/>
      <c r="F43" s="6"/>
      <c r="G43" s="18"/>
      <c r="H43" s="30">
        <f t="shared" si="1"/>
        <v>10</v>
      </c>
      <c r="I43" s="31">
        <f t="shared" si="1"/>
        <v>10</v>
      </c>
      <c r="J43" s="25"/>
      <c r="K43" s="65">
        <f t="shared" si="2"/>
        <v>0</v>
      </c>
      <c r="L43" s="65">
        <f t="shared" si="3"/>
        <v>0</v>
      </c>
      <c r="M43" s="18"/>
      <c r="N43" s="65">
        <f t="shared" si="4"/>
        <v>0</v>
      </c>
      <c r="O43" s="65">
        <f t="shared" si="5"/>
        <v>0</v>
      </c>
      <c r="P43" s="18"/>
      <c r="Q43" s="170">
        <v>0</v>
      </c>
      <c r="R43" s="165">
        <v>0</v>
      </c>
      <c r="S43" s="159">
        <v>0</v>
      </c>
      <c r="T43" s="159">
        <v>0</v>
      </c>
      <c r="U43" s="154">
        <v>0</v>
      </c>
      <c r="V43" s="133">
        <v>0</v>
      </c>
      <c r="W43" s="133">
        <v>0</v>
      </c>
      <c r="X43" s="131">
        <v>0</v>
      </c>
      <c r="Y43" s="125" t="e">
        <f t="shared" si="6"/>
        <v>#DIV/0!</v>
      </c>
      <c r="AA43"/>
      <c r="AB43" s="203"/>
    </row>
    <row r="44" spans="1:29" s="126" customFormat="1" ht="24" customHeight="1" x14ac:dyDescent="0.35">
      <c r="A44" t="s">
        <v>58</v>
      </c>
      <c r="B44"/>
      <c r="C44" s="79" t="s">
        <v>83</v>
      </c>
      <c r="D44" s="80">
        <f t="shared" si="10"/>
        <v>32270</v>
      </c>
      <c r="E44" s="81">
        <f t="shared" si="10"/>
        <v>22590</v>
      </c>
      <c r="F44" s="3"/>
      <c r="G44" s="18"/>
      <c r="H44" s="30">
        <f t="shared" si="1"/>
        <v>32270</v>
      </c>
      <c r="I44" s="31">
        <f t="shared" si="1"/>
        <v>22590</v>
      </c>
      <c r="J44" s="25"/>
      <c r="K44" s="65">
        <f t="shared" si="2"/>
        <v>32262.300000000003</v>
      </c>
      <c r="L44" s="65">
        <f t="shared" si="3"/>
        <v>22583.61</v>
      </c>
      <c r="M44" s="18"/>
      <c r="N44" s="65">
        <f t="shared" si="4"/>
        <v>32262.300000000003</v>
      </c>
      <c r="O44" s="65">
        <f t="shared" si="5"/>
        <v>22583.61</v>
      </c>
      <c r="P44" s="18"/>
      <c r="Q44" s="170">
        <v>16131.150000000001</v>
      </c>
      <c r="R44" s="165">
        <v>16131.150000000001</v>
      </c>
      <c r="S44" s="154">
        <v>11949</v>
      </c>
      <c r="T44" s="159">
        <v>11949</v>
      </c>
      <c r="U44" s="154">
        <v>9957</v>
      </c>
      <c r="V44" s="138">
        <v>8657.5</v>
      </c>
      <c r="W44" s="133">
        <v>8657.5</v>
      </c>
      <c r="X44" s="131">
        <v>6926</v>
      </c>
      <c r="Y44" s="125">
        <f t="shared" si="6"/>
        <v>1</v>
      </c>
      <c r="AA44"/>
      <c r="AB44" s="203"/>
    </row>
    <row r="45" spans="1:29" s="126" customFormat="1" ht="24" customHeight="1" x14ac:dyDescent="0.35">
      <c r="A45" t="s">
        <v>58</v>
      </c>
      <c r="B45"/>
      <c r="C45" s="79" t="s">
        <v>84</v>
      </c>
      <c r="D45" s="80">
        <f t="shared" si="10"/>
        <v>53480</v>
      </c>
      <c r="E45" s="81">
        <f t="shared" si="10"/>
        <v>37430</v>
      </c>
      <c r="F45" s="3"/>
      <c r="G45" s="18"/>
      <c r="H45" s="30">
        <f t="shared" si="1"/>
        <v>53480</v>
      </c>
      <c r="I45" s="31">
        <f t="shared" si="1"/>
        <v>37430</v>
      </c>
      <c r="J45" s="25"/>
      <c r="K45" s="65">
        <f t="shared" si="2"/>
        <v>53470.8</v>
      </c>
      <c r="L45" s="65">
        <f t="shared" si="3"/>
        <v>37429.56</v>
      </c>
      <c r="M45" s="18"/>
      <c r="N45" s="65">
        <f t="shared" si="4"/>
        <v>53470.8</v>
      </c>
      <c r="O45" s="65">
        <f t="shared" si="5"/>
        <v>37429.56</v>
      </c>
      <c r="P45" s="18"/>
      <c r="Q45" s="170">
        <v>26735.4</v>
      </c>
      <c r="R45" s="165">
        <v>26735.4</v>
      </c>
      <c r="S45" s="154">
        <v>19804</v>
      </c>
      <c r="T45" s="159">
        <v>19804</v>
      </c>
      <c r="U45" s="154">
        <v>16503</v>
      </c>
      <c r="V45" s="138">
        <v>14350</v>
      </c>
      <c r="W45" s="133">
        <v>14350</v>
      </c>
      <c r="X45" s="131">
        <v>11480</v>
      </c>
      <c r="Y45" s="125">
        <f t="shared" si="6"/>
        <v>1</v>
      </c>
      <c r="AA45"/>
      <c r="AB45" s="203"/>
    </row>
    <row r="46" spans="1:29" s="126" customFormat="1" ht="24" customHeight="1" x14ac:dyDescent="0.35">
      <c r="A46" t="s">
        <v>58</v>
      </c>
      <c r="B46"/>
      <c r="C46" s="79" t="s">
        <v>85</v>
      </c>
      <c r="D46" s="80">
        <f t="shared" si="10"/>
        <v>113020</v>
      </c>
      <c r="E46" s="81">
        <f t="shared" si="10"/>
        <v>79110</v>
      </c>
      <c r="F46" s="3"/>
      <c r="G46" s="18"/>
      <c r="H46" s="30">
        <f t="shared" si="1"/>
        <v>113020</v>
      </c>
      <c r="I46" s="31">
        <f t="shared" si="1"/>
        <v>79110</v>
      </c>
      <c r="J46" s="25"/>
      <c r="K46" s="65">
        <f t="shared" si="2"/>
        <v>113011.20000000001</v>
      </c>
      <c r="L46" s="65">
        <f t="shared" si="3"/>
        <v>79107.839999999997</v>
      </c>
      <c r="M46" s="18"/>
      <c r="N46" s="65">
        <f t="shared" si="4"/>
        <v>113011.20000000001</v>
      </c>
      <c r="O46" s="65">
        <f t="shared" si="5"/>
        <v>79107.839999999997</v>
      </c>
      <c r="P46" s="18"/>
      <c r="Q46" s="170">
        <v>56505.600000000006</v>
      </c>
      <c r="R46" s="165">
        <v>56505.600000000006</v>
      </c>
      <c r="S46" s="154">
        <v>41856</v>
      </c>
      <c r="T46" s="159">
        <v>41856</v>
      </c>
      <c r="U46" s="154">
        <v>34880</v>
      </c>
      <c r="V46" s="138">
        <v>30330</v>
      </c>
      <c r="W46" s="133">
        <v>30330</v>
      </c>
      <c r="X46" s="131">
        <v>24264</v>
      </c>
      <c r="Y46" s="125">
        <f t="shared" si="6"/>
        <v>1</v>
      </c>
      <c r="AA46"/>
      <c r="AB46" s="203"/>
    </row>
    <row r="47" spans="1:29" s="126" customFormat="1" ht="24" customHeight="1" x14ac:dyDescent="0.35">
      <c r="A47" t="s">
        <v>58</v>
      </c>
      <c r="B47"/>
      <c r="C47" s="79" t="s">
        <v>86</v>
      </c>
      <c r="D47" s="80">
        <f t="shared" si="10"/>
        <v>217890</v>
      </c>
      <c r="E47" s="81">
        <f t="shared" si="10"/>
        <v>152520</v>
      </c>
      <c r="F47" s="3"/>
      <c r="G47" s="18"/>
      <c r="H47" s="30">
        <f t="shared" si="1"/>
        <v>217890</v>
      </c>
      <c r="I47" s="31">
        <f t="shared" si="1"/>
        <v>152520</v>
      </c>
      <c r="J47" s="25"/>
      <c r="K47" s="65">
        <f t="shared" si="2"/>
        <v>217881.90000000002</v>
      </c>
      <c r="L47" s="65">
        <f t="shared" si="3"/>
        <v>152517.33000000002</v>
      </c>
      <c r="M47" s="18"/>
      <c r="N47" s="65">
        <f t="shared" si="4"/>
        <v>217881.90000000002</v>
      </c>
      <c r="O47" s="65">
        <f t="shared" si="5"/>
        <v>152517.33000000002</v>
      </c>
      <c r="P47" s="18"/>
      <c r="Q47" s="170">
        <v>108940.95000000001</v>
      </c>
      <c r="R47" s="165">
        <v>108940.95000000001</v>
      </c>
      <c r="S47" s="154">
        <v>80697</v>
      </c>
      <c r="T47" s="159">
        <v>80697</v>
      </c>
      <c r="U47" s="154">
        <v>67427</v>
      </c>
      <c r="V47" s="138">
        <v>58475</v>
      </c>
      <c r="W47" s="133">
        <v>58475</v>
      </c>
      <c r="X47" s="131">
        <v>46780</v>
      </c>
      <c r="Y47" s="125">
        <f t="shared" si="6"/>
        <v>1</v>
      </c>
      <c r="AA47"/>
      <c r="AB47" s="203"/>
    </row>
    <row r="48" spans="1:29" s="126" customFormat="1" ht="24" customHeight="1" thickBot="1" x14ac:dyDescent="0.4">
      <c r="A48" t="s">
        <v>58</v>
      </c>
      <c r="B48"/>
      <c r="C48" s="13"/>
      <c r="D48" s="68"/>
      <c r="E48" s="69"/>
      <c r="F48" s="3"/>
      <c r="G48" s="18"/>
      <c r="H48" s="30">
        <f t="shared" si="1"/>
        <v>10</v>
      </c>
      <c r="I48" s="31">
        <f t="shared" si="1"/>
        <v>10</v>
      </c>
      <c r="J48" s="25"/>
      <c r="K48" s="65">
        <f t="shared" si="2"/>
        <v>0</v>
      </c>
      <c r="L48" s="65">
        <f t="shared" si="3"/>
        <v>0</v>
      </c>
      <c r="M48" s="18"/>
      <c r="N48" s="65">
        <f t="shared" si="4"/>
        <v>0</v>
      </c>
      <c r="O48" s="65">
        <f t="shared" si="5"/>
        <v>0</v>
      </c>
      <c r="P48" s="18"/>
      <c r="Q48" s="170">
        <v>0</v>
      </c>
      <c r="R48" s="165">
        <v>0</v>
      </c>
      <c r="S48" s="153"/>
      <c r="T48" s="153"/>
      <c r="U48" s="153"/>
      <c r="V48" s="133">
        <v>0</v>
      </c>
      <c r="W48" s="133">
        <v>0</v>
      </c>
      <c r="X48" s="127"/>
      <c r="Y48" s="125" t="e">
        <f t="shared" si="6"/>
        <v>#DIV/0!</v>
      </c>
      <c r="AA48"/>
      <c r="AB48" s="203"/>
    </row>
    <row r="49" spans="1:29" s="126" customFormat="1" ht="24" customHeight="1" thickBot="1" x14ac:dyDescent="0.4">
      <c r="A49" t="s">
        <v>58</v>
      </c>
      <c r="B49"/>
      <c r="C49" s="76" t="s">
        <v>105</v>
      </c>
      <c r="D49" s="74"/>
      <c r="E49" s="75"/>
      <c r="F49" s="73"/>
      <c r="G49" s="18"/>
      <c r="H49" s="30">
        <f t="shared" si="1"/>
        <v>10</v>
      </c>
      <c r="I49" s="31">
        <f t="shared" si="1"/>
        <v>10</v>
      </c>
      <c r="J49" s="25"/>
      <c r="K49" s="65">
        <f t="shared" si="2"/>
        <v>0</v>
      </c>
      <c r="L49" s="65">
        <f t="shared" si="3"/>
        <v>0</v>
      </c>
      <c r="M49" s="18"/>
      <c r="N49" s="65">
        <f t="shared" si="4"/>
        <v>0</v>
      </c>
      <c r="O49" s="65">
        <f t="shared" si="5"/>
        <v>0</v>
      </c>
      <c r="P49" s="18"/>
      <c r="Q49" s="170">
        <v>0</v>
      </c>
      <c r="R49" s="165">
        <v>0</v>
      </c>
      <c r="S49" s="153"/>
      <c r="T49" s="153"/>
      <c r="U49" s="153"/>
      <c r="V49" s="133"/>
      <c r="W49" s="133"/>
      <c r="X49" s="127"/>
      <c r="Y49" s="125" t="e">
        <f t="shared" si="6"/>
        <v>#DIV/0!</v>
      </c>
      <c r="AA49"/>
      <c r="AB49" s="205" t="s">
        <v>71</v>
      </c>
      <c r="AC49" s="206" t="s">
        <v>279</v>
      </c>
    </row>
    <row r="50" spans="1:29" s="126" customFormat="1" ht="24" customHeight="1" x14ac:dyDescent="0.35">
      <c r="A50" t="s">
        <v>58</v>
      </c>
      <c r="B50"/>
      <c r="C50" s="83" t="s">
        <v>220</v>
      </c>
      <c r="D50" s="80">
        <f t="shared" ref="D50:E64" si="11">H50</f>
        <v>46450</v>
      </c>
      <c r="E50" s="81">
        <f t="shared" si="11"/>
        <v>32520</v>
      </c>
      <c r="F50" s="7"/>
      <c r="G50" s="18"/>
      <c r="H50" s="30">
        <f t="shared" si="1"/>
        <v>46450</v>
      </c>
      <c r="I50" s="31">
        <f t="shared" si="1"/>
        <v>32520</v>
      </c>
      <c r="J50" s="8"/>
      <c r="K50" s="65">
        <f t="shared" si="2"/>
        <v>46445.4</v>
      </c>
      <c r="L50" s="65">
        <f t="shared" si="3"/>
        <v>32511.78</v>
      </c>
      <c r="M50"/>
      <c r="N50" s="65">
        <f t="shared" si="4"/>
        <v>46445.4</v>
      </c>
      <c r="O50" s="65">
        <f t="shared" si="5"/>
        <v>32511.78</v>
      </c>
      <c r="P50" s="18"/>
      <c r="Q50" s="173">
        <v>23222.7</v>
      </c>
      <c r="R50" s="165">
        <v>23222.7</v>
      </c>
      <c r="S50" s="154">
        <v>17202</v>
      </c>
      <c r="T50" s="159">
        <v>17202</v>
      </c>
      <c r="U50" s="154">
        <v>14335</v>
      </c>
      <c r="V50" s="138">
        <v>12465</v>
      </c>
      <c r="W50" s="133">
        <v>12465</v>
      </c>
      <c r="X50" s="131">
        <v>9972</v>
      </c>
      <c r="Y50" s="125">
        <f t="shared" si="6"/>
        <v>1</v>
      </c>
      <c r="AA50"/>
      <c r="AB50" s="207"/>
      <c r="AC50" s="208" t="s">
        <v>280</v>
      </c>
    </row>
    <row r="51" spans="1:29" s="126" customFormat="1" ht="24" customHeight="1" x14ac:dyDescent="0.35">
      <c r="A51" t="s">
        <v>58</v>
      </c>
      <c r="B51"/>
      <c r="C51" s="83" t="s">
        <v>207</v>
      </c>
      <c r="D51" s="80">
        <f t="shared" si="11"/>
        <v>88850</v>
      </c>
      <c r="E51" s="81">
        <f t="shared" si="11"/>
        <v>62200</v>
      </c>
      <c r="F51" s="7"/>
      <c r="G51" s="18"/>
      <c r="H51" s="30">
        <f t="shared" si="1"/>
        <v>88850</v>
      </c>
      <c r="I51" s="31">
        <f t="shared" si="1"/>
        <v>62200</v>
      </c>
      <c r="J51" s="8"/>
      <c r="K51" s="65">
        <f t="shared" si="2"/>
        <v>88843.5</v>
      </c>
      <c r="L51" s="65">
        <f t="shared" si="3"/>
        <v>62190.45</v>
      </c>
      <c r="M51"/>
      <c r="N51" s="65">
        <f t="shared" si="4"/>
        <v>88843.5</v>
      </c>
      <c r="O51" s="65">
        <f t="shared" si="5"/>
        <v>62190.45</v>
      </c>
      <c r="P51" s="18"/>
      <c r="Q51" s="173">
        <v>44421.75</v>
      </c>
      <c r="R51" s="165">
        <v>44421.75</v>
      </c>
      <c r="S51" s="154">
        <v>32905</v>
      </c>
      <c r="T51" s="159">
        <v>32905</v>
      </c>
      <c r="U51" s="154">
        <v>27421</v>
      </c>
      <c r="V51" s="138">
        <v>23844</v>
      </c>
      <c r="W51" s="133">
        <v>23843.75</v>
      </c>
      <c r="X51" s="131">
        <v>19075</v>
      </c>
      <c r="Y51" s="125">
        <f t="shared" si="6"/>
        <v>1</v>
      </c>
      <c r="AA51"/>
      <c r="AB51" s="219">
        <v>22040</v>
      </c>
      <c r="AC51" s="209" t="s">
        <v>270</v>
      </c>
    </row>
    <row r="52" spans="1:29" s="126" customFormat="1" ht="24" customHeight="1" x14ac:dyDescent="0.35">
      <c r="A52" t="s">
        <v>58</v>
      </c>
      <c r="B52"/>
      <c r="C52" s="87" t="s">
        <v>208</v>
      </c>
      <c r="D52" s="80">
        <f t="shared" si="11"/>
        <v>111060</v>
      </c>
      <c r="E52" s="81">
        <f t="shared" si="11"/>
        <v>77750</v>
      </c>
      <c r="F52" s="8"/>
      <c r="G52" s="18"/>
      <c r="H52" s="30">
        <f t="shared" si="1"/>
        <v>111060</v>
      </c>
      <c r="I52" s="31">
        <f t="shared" si="1"/>
        <v>77750</v>
      </c>
      <c r="J52" s="8"/>
      <c r="K52" s="65">
        <f t="shared" si="2"/>
        <v>111059.1</v>
      </c>
      <c r="L52" s="65">
        <f t="shared" si="3"/>
        <v>77741.37</v>
      </c>
      <c r="M52"/>
      <c r="N52" s="65">
        <f t="shared" si="4"/>
        <v>111059.1</v>
      </c>
      <c r="O52" s="65">
        <f t="shared" si="5"/>
        <v>77741.37</v>
      </c>
      <c r="P52" s="18"/>
      <c r="Q52" s="173">
        <v>55529.55</v>
      </c>
      <c r="R52" s="165">
        <v>55529.55</v>
      </c>
      <c r="S52" s="154">
        <v>41133</v>
      </c>
      <c r="T52" s="159">
        <v>41133</v>
      </c>
      <c r="U52" s="154">
        <v>34277</v>
      </c>
      <c r="V52" s="138">
        <v>29806.25</v>
      </c>
      <c r="W52" s="133">
        <v>29806.25</v>
      </c>
      <c r="X52" s="131">
        <v>23845</v>
      </c>
      <c r="Y52" s="125">
        <f t="shared" si="6"/>
        <v>1</v>
      </c>
      <c r="AA52"/>
      <c r="AB52" s="219">
        <v>36960</v>
      </c>
      <c r="AC52" s="209" t="s">
        <v>271</v>
      </c>
    </row>
    <row r="53" spans="1:29" s="126" customFormat="1" ht="24" customHeight="1" x14ac:dyDescent="0.35">
      <c r="A53" t="s">
        <v>58</v>
      </c>
      <c r="B53"/>
      <c r="C53" s="88" t="s">
        <v>209</v>
      </c>
      <c r="D53" s="80">
        <f t="shared" si="11"/>
        <v>175450</v>
      </c>
      <c r="E53" s="81">
        <f t="shared" si="11"/>
        <v>122810</v>
      </c>
      <c r="F53" s="8"/>
      <c r="G53" s="18"/>
      <c r="H53" s="30">
        <f t="shared" si="1"/>
        <v>175450</v>
      </c>
      <c r="I53" s="31">
        <f t="shared" si="1"/>
        <v>122810</v>
      </c>
      <c r="J53" s="8"/>
      <c r="K53" s="65">
        <f t="shared" si="2"/>
        <v>175440.6</v>
      </c>
      <c r="L53" s="65">
        <f t="shared" si="3"/>
        <v>122808.42</v>
      </c>
      <c r="M53"/>
      <c r="N53" s="65">
        <f t="shared" si="4"/>
        <v>175440.6</v>
      </c>
      <c r="O53" s="65">
        <f t="shared" si="5"/>
        <v>122808.42</v>
      </c>
      <c r="P53" s="18"/>
      <c r="Q53" s="170">
        <v>87720.3</v>
      </c>
      <c r="R53" s="165">
        <v>87720.3</v>
      </c>
      <c r="S53" s="154">
        <v>64978</v>
      </c>
      <c r="T53" s="159">
        <v>64978</v>
      </c>
      <c r="U53" s="154">
        <v>54148</v>
      </c>
      <c r="V53" s="138">
        <v>47085</v>
      </c>
      <c r="W53" s="133">
        <v>47085</v>
      </c>
      <c r="X53" s="131">
        <v>37668</v>
      </c>
      <c r="Y53" s="125">
        <f t="shared" si="6"/>
        <v>1</v>
      </c>
      <c r="AA53"/>
      <c r="AB53" s="219">
        <v>56920</v>
      </c>
      <c r="AC53" s="209" t="s">
        <v>272</v>
      </c>
    </row>
    <row r="54" spans="1:29" s="126" customFormat="1" ht="24" customHeight="1" x14ac:dyDescent="0.35">
      <c r="A54" t="s">
        <v>58</v>
      </c>
      <c r="B54"/>
      <c r="C54" s="15"/>
      <c r="D54" s="68"/>
      <c r="E54" s="69"/>
      <c r="F54" s="8"/>
      <c r="G54" s="18"/>
      <c r="H54" s="30">
        <f t="shared" si="1"/>
        <v>10</v>
      </c>
      <c r="I54" s="31">
        <f t="shared" si="1"/>
        <v>10</v>
      </c>
      <c r="J54" s="25"/>
      <c r="K54" s="65">
        <f t="shared" si="2"/>
        <v>0</v>
      </c>
      <c r="L54" s="65">
        <f t="shared" si="3"/>
        <v>0</v>
      </c>
      <c r="M54" s="18"/>
      <c r="N54" s="65">
        <f t="shared" si="4"/>
        <v>0</v>
      </c>
      <c r="O54" s="65">
        <f t="shared" si="5"/>
        <v>0</v>
      </c>
      <c r="P54" s="18"/>
      <c r="Q54" s="170">
        <v>0</v>
      </c>
      <c r="R54" s="165">
        <v>0</v>
      </c>
      <c r="S54" s="153"/>
      <c r="T54" s="153"/>
      <c r="U54" s="153"/>
      <c r="V54" s="133">
        <v>0</v>
      </c>
      <c r="W54" s="133">
        <v>0</v>
      </c>
      <c r="X54" s="127"/>
      <c r="Y54" s="125" t="e">
        <f t="shared" si="6"/>
        <v>#DIV/0!</v>
      </c>
      <c r="AA54"/>
      <c r="AB54" s="219"/>
      <c r="AC54" s="209"/>
    </row>
    <row r="55" spans="1:29" s="126" customFormat="1" ht="24" customHeight="1" x14ac:dyDescent="0.35">
      <c r="A55" t="s">
        <v>58</v>
      </c>
      <c r="B55"/>
      <c r="C55" s="76" t="s">
        <v>21</v>
      </c>
      <c r="D55" s="74"/>
      <c r="E55" s="75"/>
      <c r="F55" s="73"/>
      <c r="G55" s="18"/>
      <c r="H55" s="30">
        <f t="shared" si="1"/>
        <v>10</v>
      </c>
      <c r="I55" s="31">
        <f t="shared" si="1"/>
        <v>10</v>
      </c>
      <c r="J55" s="25"/>
      <c r="K55" s="65">
        <f t="shared" si="2"/>
        <v>0</v>
      </c>
      <c r="L55" s="65">
        <f t="shared" si="3"/>
        <v>0</v>
      </c>
      <c r="M55" s="18"/>
      <c r="N55" s="65">
        <f t="shared" si="4"/>
        <v>0</v>
      </c>
      <c r="O55" s="65">
        <f t="shared" si="5"/>
        <v>0</v>
      </c>
      <c r="P55" s="18"/>
      <c r="Q55" s="170">
        <v>0</v>
      </c>
      <c r="R55" s="165">
        <v>0</v>
      </c>
      <c r="S55" s="153"/>
      <c r="T55" s="153"/>
      <c r="U55" s="153"/>
      <c r="V55" s="133"/>
      <c r="W55" s="133"/>
      <c r="X55" s="127"/>
      <c r="Y55" s="125" t="e">
        <f t="shared" si="6"/>
        <v>#DIV/0!</v>
      </c>
      <c r="AA55"/>
      <c r="AB55" s="219">
        <v>22750</v>
      </c>
      <c r="AC55" s="209" t="s">
        <v>273</v>
      </c>
    </row>
    <row r="56" spans="1:29" s="126" customFormat="1" ht="24" customHeight="1" x14ac:dyDescent="0.35">
      <c r="A56" t="s">
        <v>58</v>
      </c>
      <c r="B56"/>
      <c r="C56" s="82" t="s">
        <v>210</v>
      </c>
      <c r="D56" s="80">
        <f t="shared" si="11"/>
        <v>31250</v>
      </c>
      <c r="E56" s="81">
        <f t="shared" si="11"/>
        <v>21880</v>
      </c>
      <c r="F56" s="8"/>
      <c r="G56" s="18"/>
      <c r="H56" s="30">
        <f t="shared" si="1"/>
        <v>31250</v>
      </c>
      <c r="I56" s="31">
        <f t="shared" si="1"/>
        <v>21880</v>
      </c>
      <c r="J56" s="25"/>
      <c r="K56" s="65">
        <f t="shared" si="2"/>
        <v>31247.100000000002</v>
      </c>
      <c r="L56" s="65">
        <f t="shared" si="3"/>
        <v>21872.97</v>
      </c>
      <c r="M56" s="18"/>
      <c r="N56" s="65">
        <f t="shared" si="4"/>
        <v>31247.100000000002</v>
      </c>
      <c r="O56" s="65">
        <f t="shared" si="5"/>
        <v>21872.97</v>
      </c>
      <c r="P56" s="18"/>
      <c r="Q56" s="170">
        <v>15623.550000000001</v>
      </c>
      <c r="R56" s="165">
        <v>15623.550000000001</v>
      </c>
      <c r="S56" s="154">
        <v>11573</v>
      </c>
      <c r="T56" s="159">
        <v>9644</v>
      </c>
      <c r="U56" s="154">
        <v>9644</v>
      </c>
      <c r="V56" s="138">
        <v>8386.25</v>
      </c>
      <c r="W56" s="133">
        <v>8386.25</v>
      </c>
      <c r="X56" s="131">
        <v>6709</v>
      </c>
      <c r="Y56" s="125">
        <f t="shared" si="6"/>
        <v>1</v>
      </c>
      <c r="AA56"/>
      <c r="AB56" s="219">
        <v>31280</v>
      </c>
      <c r="AC56" s="209" t="s">
        <v>274</v>
      </c>
    </row>
    <row r="57" spans="1:29" s="126" customFormat="1" ht="24" customHeight="1" x14ac:dyDescent="0.35">
      <c r="A57" t="s">
        <v>58</v>
      </c>
      <c r="B57"/>
      <c r="C57" s="82" t="s">
        <v>211</v>
      </c>
      <c r="D57" s="80">
        <f t="shared" si="11"/>
        <v>48870</v>
      </c>
      <c r="E57" s="81">
        <f t="shared" si="11"/>
        <v>34210</v>
      </c>
      <c r="F57" s="8"/>
      <c r="G57" s="18"/>
      <c r="H57" s="30">
        <f t="shared" si="1"/>
        <v>48870</v>
      </c>
      <c r="I57" s="31">
        <f t="shared" si="1"/>
        <v>34210</v>
      </c>
      <c r="J57" s="25"/>
      <c r="K57" s="65">
        <f t="shared" si="2"/>
        <v>48867.3</v>
      </c>
      <c r="L57" s="65">
        <f t="shared" si="3"/>
        <v>34207.11</v>
      </c>
      <c r="M57" s="18"/>
      <c r="N57" s="65">
        <f t="shared" si="4"/>
        <v>48867.3</v>
      </c>
      <c r="O57" s="65">
        <f t="shared" si="5"/>
        <v>34207.11</v>
      </c>
      <c r="P57" s="18"/>
      <c r="Q57" s="170">
        <v>24433.65</v>
      </c>
      <c r="R57" s="165">
        <v>24433.65</v>
      </c>
      <c r="S57" s="154">
        <v>18099</v>
      </c>
      <c r="T57" s="159">
        <v>15083</v>
      </c>
      <c r="U57" s="154">
        <v>15083</v>
      </c>
      <c r="V57" s="138">
        <v>13115</v>
      </c>
      <c r="W57" s="133">
        <v>13115</v>
      </c>
      <c r="X57" s="131">
        <v>10492</v>
      </c>
      <c r="Y57" s="125">
        <f t="shared" si="6"/>
        <v>1</v>
      </c>
      <c r="AA57"/>
      <c r="AB57" s="219">
        <v>38400</v>
      </c>
      <c r="AC57" s="209" t="s">
        <v>275</v>
      </c>
    </row>
    <row r="58" spans="1:29" s="126" customFormat="1" ht="24" customHeight="1" thickBot="1" x14ac:dyDescent="0.4">
      <c r="A58" t="s">
        <v>58</v>
      </c>
      <c r="B58"/>
      <c r="C58" s="82" t="s">
        <v>212</v>
      </c>
      <c r="D58" s="80">
        <f t="shared" si="11"/>
        <v>109520</v>
      </c>
      <c r="E58" s="81">
        <f t="shared" si="11"/>
        <v>76660</v>
      </c>
      <c r="F58" s="8"/>
      <c r="G58" s="18"/>
      <c r="H58" s="30">
        <f t="shared" si="1"/>
        <v>109520</v>
      </c>
      <c r="I58" s="31">
        <f t="shared" si="1"/>
        <v>76660</v>
      </c>
      <c r="J58" s="25"/>
      <c r="K58" s="65">
        <f t="shared" si="2"/>
        <v>109512</v>
      </c>
      <c r="L58" s="65">
        <f t="shared" si="3"/>
        <v>76658.399999999994</v>
      </c>
      <c r="M58" s="18"/>
      <c r="N58" s="65">
        <f t="shared" si="4"/>
        <v>109512</v>
      </c>
      <c r="O58" s="65">
        <f t="shared" si="5"/>
        <v>76658.399999999994</v>
      </c>
      <c r="P58" s="18"/>
      <c r="Q58" s="170">
        <v>54756</v>
      </c>
      <c r="R58" s="165">
        <v>54756</v>
      </c>
      <c r="S58" s="154">
        <v>40560</v>
      </c>
      <c r="T58" s="159">
        <v>33800</v>
      </c>
      <c r="U58" s="154">
        <v>33800</v>
      </c>
      <c r="V58" s="138">
        <v>29391.25</v>
      </c>
      <c r="W58" s="133">
        <v>29391.25</v>
      </c>
      <c r="X58" s="131">
        <v>23513</v>
      </c>
      <c r="Y58" s="125">
        <f t="shared" si="6"/>
        <v>1</v>
      </c>
      <c r="AA58"/>
      <c r="AB58" s="203"/>
    </row>
    <row r="59" spans="1:29" s="126" customFormat="1" ht="24" customHeight="1" x14ac:dyDescent="0.35">
      <c r="A59" t="s">
        <v>58</v>
      </c>
      <c r="B59"/>
      <c r="C59" s="13"/>
      <c r="D59" s="68"/>
      <c r="E59" s="69"/>
      <c r="F59" s="8"/>
      <c r="G59" s="18"/>
      <c r="H59" s="30">
        <f t="shared" si="1"/>
        <v>10</v>
      </c>
      <c r="I59" s="31">
        <f t="shared" si="1"/>
        <v>10</v>
      </c>
      <c r="J59" s="25"/>
      <c r="K59" s="65">
        <f t="shared" si="2"/>
        <v>0</v>
      </c>
      <c r="L59" s="65">
        <f t="shared" si="3"/>
        <v>0</v>
      </c>
      <c r="M59" s="18"/>
      <c r="N59" s="65">
        <f t="shared" si="4"/>
        <v>0</v>
      </c>
      <c r="O59" s="65">
        <f t="shared" si="5"/>
        <v>0</v>
      </c>
      <c r="P59" s="18"/>
      <c r="Q59" s="170">
        <v>0</v>
      </c>
      <c r="R59" s="165">
        <v>0</v>
      </c>
      <c r="S59" s="153"/>
      <c r="T59" s="153"/>
      <c r="U59" s="153"/>
      <c r="V59" s="133">
        <v>0</v>
      </c>
      <c r="W59" s="133">
        <v>0</v>
      </c>
      <c r="X59" s="127"/>
      <c r="Y59" s="125" t="e">
        <f t="shared" si="6"/>
        <v>#DIV/0!</v>
      </c>
      <c r="AA59"/>
      <c r="AB59" s="210"/>
      <c r="AC59" s="211" t="s">
        <v>278</v>
      </c>
    </row>
    <row r="60" spans="1:29" s="126" customFormat="1" ht="24" customHeight="1" x14ac:dyDescent="0.35">
      <c r="A60" t="s">
        <v>58</v>
      </c>
      <c r="B60"/>
      <c r="C60" s="76" t="s">
        <v>22</v>
      </c>
      <c r="D60" s="74"/>
      <c r="E60" s="75"/>
      <c r="F60" s="73"/>
      <c r="G60" s="18"/>
      <c r="H60" s="30">
        <f t="shared" si="1"/>
        <v>10</v>
      </c>
      <c r="I60" s="31">
        <f t="shared" si="1"/>
        <v>10</v>
      </c>
      <c r="J60" s="25"/>
      <c r="K60" s="65">
        <f t="shared" si="2"/>
        <v>0</v>
      </c>
      <c r="L60" s="65">
        <f t="shared" si="3"/>
        <v>0</v>
      </c>
      <c r="M60" s="18"/>
      <c r="N60" s="65">
        <f t="shared" si="4"/>
        <v>0</v>
      </c>
      <c r="O60" s="65">
        <f t="shared" si="5"/>
        <v>0</v>
      </c>
      <c r="P60" s="18"/>
      <c r="Q60" s="170">
        <v>0</v>
      </c>
      <c r="R60" s="165">
        <v>0</v>
      </c>
      <c r="S60" s="153"/>
      <c r="T60" s="153"/>
      <c r="U60" s="153"/>
      <c r="V60" s="133"/>
      <c r="W60" s="133"/>
      <c r="X60" s="127"/>
      <c r="Y60" s="125" t="e">
        <f t="shared" si="6"/>
        <v>#DIV/0!</v>
      </c>
      <c r="AA60"/>
      <c r="AB60" s="220">
        <v>22374</v>
      </c>
      <c r="AC60" s="212" t="s">
        <v>116</v>
      </c>
    </row>
    <row r="61" spans="1:29" s="126" customFormat="1" ht="24" customHeight="1" x14ac:dyDescent="0.35">
      <c r="A61" t="s">
        <v>58</v>
      </c>
      <c r="B61"/>
      <c r="C61" s="83" t="s">
        <v>224</v>
      </c>
      <c r="D61" s="80">
        <f t="shared" si="11"/>
        <v>53480</v>
      </c>
      <c r="E61" s="81">
        <f t="shared" si="11"/>
        <v>37430</v>
      </c>
      <c r="F61" s="7"/>
      <c r="G61" s="18"/>
      <c r="H61" s="30">
        <f t="shared" si="1"/>
        <v>53480</v>
      </c>
      <c r="I61" s="31">
        <f t="shared" si="1"/>
        <v>37430</v>
      </c>
      <c r="J61" s="25"/>
      <c r="K61" s="65">
        <f t="shared" si="2"/>
        <v>53470.8</v>
      </c>
      <c r="L61" s="65">
        <f t="shared" si="3"/>
        <v>37429.56</v>
      </c>
      <c r="M61" s="18"/>
      <c r="N61" s="65">
        <f t="shared" si="4"/>
        <v>53470.8</v>
      </c>
      <c r="O61" s="65">
        <f t="shared" si="5"/>
        <v>37429.56</v>
      </c>
      <c r="P61" s="18"/>
      <c r="Q61" s="170">
        <v>26735.4</v>
      </c>
      <c r="R61" s="165">
        <v>26735.4</v>
      </c>
      <c r="S61" s="154">
        <v>19804</v>
      </c>
      <c r="T61" s="159">
        <v>19804</v>
      </c>
      <c r="U61" s="154">
        <v>16503</v>
      </c>
      <c r="V61" s="138">
        <v>14350</v>
      </c>
      <c r="W61" s="133">
        <v>14350</v>
      </c>
      <c r="X61" s="131">
        <v>11480</v>
      </c>
      <c r="Y61" s="125">
        <f t="shared" si="6"/>
        <v>1</v>
      </c>
      <c r="AA61"/>
      <c r="AB61" s="220">
        <v>37290</v>
      </c>
      <c r="AC61" s="212" t="s">
        <v>117</v>
      </c>
    </row>
    <row r="62" spans="1:29" s="126" customFormat="1" ht="24" customHeight="1" x14ac:dyDescent="0.35">
      <c r="A62" t="s">
        <v>58</v>
      </c>
      <c r="B62"/>
      <c r="C62" s="79" t="s">
        <v>223</v>
      </c>
      <c r="D62" s="80">
        <f t="shared" si="11"/>
        <v>171800</v>
      </c>
      <c r="E62" s="81">
        <f t="shared" si="11"/>
        <v>120260</v>
      </c>
      <c r="F62" s="7"/>
      <c r="G62" s="18"/>
      <c r="H62" s="30">
        <f t="shared" si="1"/>
        <v>171800</v>
      </c>
      <c r="I62" s="31">
        <f t="shared" si="1"/>
        <v>120260</v>
      </c>
      <c r="J62" s="25"/>
      <c r="K62" s="65">
        <f t="shared" si="2"/>
        <v>171790.2</v>
      </c>
      <c r="L62" s="65">
        <f t="shared" si="3"/>
        <v>120253.14</v>
      </c>
      <c r="M62" s="18"/>
      <c r="N62" s="65">
        <f t="shared" si="4"/>
        <v>171790.2</v>
      </c>
      <c r="O62" s="65">
        <f t="shared" si="5"/>
        <v>120253.14</v>
      </c>
      <c r="P62" s="18"/>
      <c r="Q62" s="170">
        <v>85895.1</v>
      </c>
      <c r="R62" s="165">
        <v>85895.1</v>
      </c>
      <c r="S62" s="154">
        <v>63626</v>
      </c>
      <c r="T62" s="159">
        <v>63626</v>
      </c>
      <c r="U62" s="154">
        <v>53021</v>
      </c>
      <c r="V62" s="138">
        <v>46105</v>
      </c>
      <c r="W62" s="133">
        <v>46105</v>
      </c>
      <c r="X62" s="131">
        <v>36884</v>
      </c>
      <c r="Y62" s="125">
        <f t="shared" si="6"/>
        <v>1</v>
      </c>
      <c r="AA62"/>
      <c r="AB62" s="220">
        <v>44748</v>
      </c>
      <c r="AC62" s="212" t="s">
        <v>118</v>
      </c>
    </row>
    <row r="63" spans="1:29" s="126" customFormat="1" ht="24" customHeight="1" x14ac:dyDescent="0.35">
      <c r="A63" t="s">
        <v>58</v>
      </c>
      <c r="B63"/>
      <c r="C63" s="83" t="s">
        <v>222</v>
      </c>
      <c r="D63" s="80">
        <f t="shared" si="11"/>
        <v>61490</v>
      </c>
      <c r="E63" s="81">
        <f t="shared" si="11"/>
        <v>43050</v>
      </c>
      <c r="F63" s="7"/>
      <c r="G63" s="18"/>
      <c r="H63" s="30">
        <f t="shared" si="1"/>
        <v>61490</v>
      </c>
      <c r="I63" s="31">
        <f t="shared" si="1"/>
        <v>43050</v>
      </c>
      <c r="J63" s="25"/>
      <c r="K63" s="65">
        <f t="shared" si="2"/>
        <v>61489.8</v>
      </c>
      <c r="L63" s="65">
        <f t="shared" si="3"/>
        <v>43042.86</v>
      </c>
      <c r="M63" s="18"/>
      <c r="N63" s="65">
        <f t="shared" si="4"/>
        <v>61489.8</v>
      </c>
      <c r="O63" s="65">
        <f t="shared" si="5"/>
        <v>43042.86</v>
      </c>
      <c r="P63" s="18"/>
      <c r="Q63" s="170">
        <v>30744.9</v>
      </c>
      <c r="R63" s="165">
        <v>30744.9</v>
      </c>
      <c r="S63" s="154">
        <v>22774</v>
      </c>
      <c r="T63" s="159">
        <v>22774</v>
      </c>
      <c r="U63" s="154">
        <v>18978</v>
      </c>
      <c r="V63" s="138">
        <v>16502.5</v>
      </c>
      <c r="W63" s="133">
        <v>16502.5</v>
      </c>
      <c r="X63" s="131">
        <v>13202</v>
      </c>
      <c r="Y63" s="125">
        <f t="shared" si="6"/>
        <v>1</v>
      </c>
      <c r="AA63"/>
      <c r="AB63" s="220">
        <v>67122</v>
      </c>
      <c r="AC63" s="212" t="s">
        <v>225</v>
      </c>
    </row>
    <row r="64" spans="1:29" s="126" customFormat="1" ht="24" customHeight="1" thickBot="1" x14ac:dyDescent="0.4">
      <c r="A64" t="s">
        <v>58</v>
      </c>
      <c r="B64"/>
      <c r="C64" s="83" t="s">
        <v>221</v>
      </c>
      <c r="D64" s="80">
        <f t="shared" si="11"/>
        <v>197560</v>
      </c>
      <c r="E64" s="81">
        <f t="shared" si="11"/>
        <v>138290</v>
      </c>
      <c r="F64" s="7"/>
      <c r="G64" s="18"/>
      <c r="H64" s="30">
        <f t="shared" si="1"/>
        <v>197560</v>
      </c>
      <c r="I64" s="31">
        <f t="shared" si="1"/>
        <v>138290</v>
      </c>
      <c r="J64" s="25"/>
      <c r="K64" s="65">
        <f t="shared" si="2"/>
        <v>197553.6</v>
      </c>
      <c r="L64" s="65">
        <f t="shared" si="3"/>
        <v>138287.51999999999</v>
      </c>
      <c r="M64" s="18"/>
      <c r="N64" s="65">
        <f t="shared" si="4"/>
        <v>197553.6</v>
      </c>
      <c r="O64" s="65">
        <f t="shared" si="5"/>
        <v>138287.51999999999</v>
      </c>
      <c r="P64" s="18"/>
      <c r="Q64" s="170">
        <v>98776.8</v>
      </c>
      <c r="R64" s="165">
        <v>98776.8</v>
      </c>
      <c r="S64" s="154">
        <v>73168</v>
      </c>
      <c r="T64" s="159">
        <v>73168</v>
      </c>
      <c r="U64" s="154">
        <v>60973</v>
      </c>
      <c r="V64" s="138">
        <v>53020</v>
      </c>
      <c r="W64" s="133">
        <v>53020</v>
      </c>
      <c r="X64" s="131">
        <v>42416</v>
      </c>
      <c r="Y64" s="125">
        <f t="shared" si="6"/>
        <v>1</v>
      </c>
      <c r="AA64"/>
      <c r="AB64" s="203"/>
    </row>
    <row r="65" spans="1:29" s="126" customFormat="1" ht="24" customHeight="1" x14ac:dyDescent="0.35">
      <c r="A65"/>
      <c r="B65"/>
      <c r="C65" s="9"/>
      <c r="D65" s="68"/>
      <c r="E65" s="69"/>
      <c r="F65" s="7"/>
      <c r="G65" s="18"/>
      <c r="H65" s="30">
        <f t="shared" si="1"/>
        <v>10</v>
      </c>
      <c r="I65" s="31">
        <f t="shared" si="1"/>
        <v>10</v>
      </c>
      <c r="J65" s="25"/>
      <c r="K65" s="65">
        <f t="shared" si="2"/>
        <v>0</v>
      </c>
      <c r="L65" s="65">
        <f t="shared" si="3"/>
        <v>0</v>
      </c>
      <c r="M65" s="18"/>
      <c r="N65" s="65">
        <f t="shared" si="4"/>
        <v>0</v>
      </c>
      <c r="O65" s="65">
        <f t="shared" si="5"/>
        <v>0</v>
      </c>
      <c r="P65" s="18"/>
      <c r="Q65" s="170">
        <v>0</v>
      </c>
      <c r="R65" s="165">
        <v>0</v>
      </c>
      <c r="S65" s="153"/>
      <c r="T65" s="153"/>
      <c r="U65" s="153"/>
      <c r="V65" s="133">
        <v>0</v>
      </c>
      <c r="W65" s="133">
        <v>0</v>
      </c>
      <c r="X65" s="127"/>
      <c r="Y65" s="125" t="e">
        <f t="shared" si="6"/>
        <v>#DIV/0!</v>
      </c>
      <c r="AA65"/>
      <c r="AB65" s="213"/>
      <c r="AC65" s="214" t="s">
        <v>277</v>
      </c>
    </row>
    <row r="66" spans="1:29" s="126" customFormat="1" ht="24" customHeight="1" x14ac:dyDescent="0.35">
      <c r="A66" t="s">
        <v>58</v>
      </c>
      <c r="B66"/>
      <c r="C66" s="76" t="s">
        <v>27</v>
      </c>
      <c r="D66" s="74"/>
      <c r="E66" s="75"/>
      <c r="F66" s="73"/>
      <c r="G66" s="18"/>
      <c r="H66" s="30">
        <f t="shared" si="1"/>
        <v>10</v>
      </c>
      <c r="I66" s="31">
        <f t="shared" si="1"/>
        <v>10</v>
      </c>
      <c r="J66" s="25"/>
      <c r="K66" s="65">
        <f t="shared" si="2"/>
        <v>0</v>
      </c>
      <c r="L66" s="65">
        <f t="shared" si="3"/>
        <v>0</v>
      </c>
      <c r="M66" s="18"/>
      <c r="N66" s="65">
        <f t="shared" si="4"/>
        <v>0</v>
      </c>
      <c r="O66" s="65">
        <f t="shared" si="5"/>
        <v>0</v>
      </c>
      <c r="P66" s="18"/>
      <c r="Q66" s="170">
        <v>0</v>
      </c>
      <c r="R66" s="165">
        <v>0</v>
      </c>
      <c r="S66" s="153"/>
      <c r="T66" s="153"/>
      <c r="U66" s="153"/>
      <c r="V66" s="133"/>
      <c r="W66" s="133"/>
      <c r="X66" s="127"/>
      <c r="Y66" s="125" t="e">
        <f t="shared" si="6"/>
        <v>#DIV/0!</v>
      </c>
      <c r="AA66"/>
      <c r="AB66" s="221">
        <v>23222.7</v>
      </c>
      <c r="AC66" s="215" t="s">
        <v>220</v>
      </c>
    </row>
    <row r="67" spans="1:29" s="126" customFormat="1" ht="24" customHeight="1" x14ac:dyDescent="0.35">
      <c r="A67" t="s">
        <v>58</v>
      </c>
      <c r="B67"/>
      <c r="C67" s="79" t="s">
        <v>28</v>
      </c>
      <c r="D67" s="80">
        <f t="shared" ref="D67:E72" si="12">H67</f>
        <v>35540</v>
      </c>
      <c r="E67" s="81">
        <f t="shared" si="12"/>
        <v>24880</v>
      </c>
      <c r="F67" s="10"/>
      <c r="G67" s="18"/>
      <c r="H67" s="30">
        <f t="shared" si="1"/>
        <v>35540</v>
      </c>
      <c r="I67" s="31">
        <f t="shared" si="1"/>
        <v>24880</v>
      </c>
      <c r="J67" s="25"/>
      <c r="K67" s="65">
        <f t="shared" si="2"/>
        <v>35532</v>
      </c>
      <c r="L67" s="65">
        <f t="shared" si="3"/>
        <v>24872.399999999998</v>
      </c>
      <c r="M67" s="18"/>
      <c r="N67" s="65">
        <f t="shared" si="4"/>
        <v>35532</v>
      </c>
      <c r="O67" s="65">
        <f t="shared" si="5"/>
        <v>24872.399999999998</v>
      </c>
      <c r="P67" s="18"/>
      <c r="Q67" s="170">
        <v>17766</v>
      </c>
      <c r="R67" s="165">
        <v>17766</v>
      </c>
      <c r="S67" s="154">
        <v>13160</v>
      </c>
      <c r="T67" s="159">
        <v>13160</v>
      </c>
      <c r="U67" s="154">
        <v>10966</v>
      </c>
      <c r="V67" s="138">
        <v>9535</v>
      </c>
      <c r="W67" s="133">
        <v>9535</v>
      </c>
      <c r="X67" s="131">
        <v>7628</v>
      </c>
      <c r="Y67" s="125">
        <f t="shared" si="6"/>
        <v>1</v>
      </c>
      <c r="AA67"/>
      <c r="AB67" s="221">
        <v>44421.75</v>
      </c>
      <c r="AC67" s="215" t="s">
        <v>207</v>
      </c>
    </row>
    <row r="68" spans="1:29" s="126" customFormat="1" ht="24" customHeight="1" x14ac:dyDescent="0.35">
      <c r="A68" t="s">
        <v>58</v>
      </c>
      <c r="B68"/>
      <c r="C68" s="79" t="s">
        <v>29</v>
      </c>
      <c r="D68" s="80">
        <f t="shared" si="12"/>
        <v>66510</v>
      </c>
      <c r="E68" s="81">
        <f t="shared" si="12"/>
        <v>46560</v>
      </c>
      <c r="F68" s="10"/>
      <c r="G68" s="18"/>
      <c r="H68" s="30">
        <f t="shared" si="1"/>
        <v>66510</v>
      </c>
      <c r="I68" s="31">
        <f t="shared" si="1"/>
        <v>46560</v>
      </c>
      <c r="J68" s="25"/>
      <c r="K68" s="65">
        <f t="shared" si="2"/>
        <v>66501</v>
      </c>
      <c r="L68" s="65">
        <f t="shared" si="3"/>
        <v>46550.7</v>
      </c>
      <c r="M68" s="18"/>
      <c r="N68" s="65">
        <f t="shared" si="4"/>
        <v>66501</v>
      </c>
      <c r="O68" s="65">
        <f t="shared" si="5"/>
        <v>46550.7</v>
      </c>
      <c r="P68" s="18"/>
      <c r="Q68" s="170">
        <v>33250.5</v>
      </c>
      <c r="R68" s="165">
        <v>33250.5</v>
      </c>
      <c r="S68" s="154">
        <v>24630</v>
      </c>
      <c r="T68" s="159">
        <v>24630</v>
      </c>
      <c r="U68" s="154">
        <v>20525</v>
      </c>
      <c r="V68" s="138">
        <v>17847.5</v>
      </c>
      <c r="W68" s="133">
        <v>17847.5</v>
      </c>
      <c r="X68" s="131">
        <v>14278</v>
      </c>
      <c r="Y68" s="125">
        <f t="shared" si="6"/>
        <v>1</v>
      </c>
      <c r="AA68"/>
      <c r="AB68" s="221">
        <v>55529.55</v>
      </c>
      <c r="AC68" s="215" t="s">
        <v>208</v>
      </c>
    </row>
    <row r="69" spans="1:29" s="126" customFormat="1" ht="24" customHeight="1" x14ac:dyDescent="0.35">
      <c r="A69" t="s">
        <v>58</v>
      </c>
      <c r="B69"/>
      <c r="C69" s="79" t="s">
        <v>30</v>
      </c>
      <c r="D69" s="80">
        <f t="shared" si="12"/>
        <v>92620</v>
      </c>
      <c r="E69" s="81">
        <f t="shared" si="12"/>
        <v>64840</v>
      </c>
      <c r="F69" s="10"/>
      <c r="G69" s="18"/>
      <c r="H69" s="30">
        <f t="shared" si="1"/>
        <v>92620</v>
      </c>
      <c r="I69" s="31">
        <f t="shared" si="1"/>
        <v>64840</v>
      </c>
      <c r="J69" s="25"/>
      <c r="K69" s="65">
        <f t="shared" si="2"/>
        <v>92615.400000000009</v>
      </c>
      <c r="L69" s="65">
        <f t="shared" si="3"/>
        <v>64830.78</v>
      </c>
      <c r="M69" s="18"/>
      <c r="N69" s="65">
        <f t="shared" si="4"/>
        <v>92615.400000000009</v>
      </c>
      <c r="O69" s="65">
        <f t="shared" si="5"/>
        <v>64830.78</v>
      </c>
      <c r="P69" s="18"/>
      <c r="Q69" s="170">
        <v>46307.700000000004</v>
      </c>
      <c r="R69" s="165">
        <v>46307.700000000004</v>
      </c>
      <c r="S69" s="154">
        <v>34302</v>
      </c>
      <c r="T69" s="159">
        <v>34302</v>
      </c>
      <c r="U69" s="154">
        <v>28585</v>
      </c>
      <c r="V69" s="138">
        <v>24856.25</v>
      </c>
      <c r="W69" s="133">
        <v>24856.25</v>
      </c>
      <c r="X69" s="131">
        <v>19885</v>
      </c>
      <c r="Y69" s="125">
        <f t="shared" si="6"/>
        <v>1</v>
      </c>
      <c r="AA69"/>
      <c r="AB69" s="221">
        <v>87720.3</v>
      </c>
      <c r="AC69" s="215" t="s">
        <v>209</v>
      </c>
    </row>
    <row r="70" spans="1:29" s="126" customFormat="1" ht="15.6" customHeight="1" x14ac:dyDescent="0.35">
      <c r="A70" t="s">
        <v>58</v>
      </c>
      <c r="B70"/>
      <c r="C70" s="1"/>
      <c r="D70" s="68"/>
      <c r="E70" s="69"/>
      <c r="F70" s="10"/>
      <c r="G70" s="18"/>
      <c r="H70" s="30">
        <f t="shared" si="1"/>
        <v>10</v>
      </c>
      <c r="I70" s="31">
        <f t="shared" si="1"/>
        <v>10</v>
      </c>
      <c r="J70" s="25"/>
      <c r="K70" s="65">
        <f t="shared" si="2"/>
        <v>0</v>
      </c>
      <c r="L70" s="65">
        <f t="shared" si="3"/>
        <v>0</v>
      </c>
      <c r="M70" s="18"/>
      <c r="N70" s="65">
        <f t="shared" si="4"/>
        <v>0</v>
      </c>
      <c r="O70" s="65">
        <f t="shared" si="5"/>
        <v>0</v>
      </c>
      <c r="P70" s="18"/>
      <c r="Q70" s="170">
        <v>0</v>
      </c>
      <c r="R70" s="165">
        <v>0</v>
      </c>
      <c r="S70" s="153"/>
      <c r="T70" s="153"/>
      <c r="U70" s="153"/>
      <c r="V70" s="133">
        <v>0</v>
      </c>
      <c r="W70" s="133">
        <v>0</v>
      </c>
      <c r="X70" s="127"/>
      <c r="Y70" s="125" t="e">
        <f t="shared" si="6"/>
        <v>#DIV/0!</v>
      </c>
      <c r="AA70"/>
      <c r="AB70" s="203"/>
    </row>
    <row r="71" spans="1:29" s="126" customFormat="1" ht="24" customHeight="1" thickBot="1" x14ac:dyDescent="0.4">
      <c r="A71" t="s">
        <v>58</v>
      </c>
      <c r="B71"/>
      <c r="C71" s="76" t="s">
        <v>31</v>
      </c>
      <c r="D71" s="74"/>
      <c r="E71" s="75"/>
      <c r="F71" s="77"/>
      <c r="G71" s="18"/>
      <c r="H71" s="30">
        <f t="shared" ref="H71:I108" si="13">MROUND(K71+5,10)</f>
        <v>10</v>
      </c>
      <c r="I71" s="31">
        <f t="shared" si="13"/>
        <v>10</v>
      </c>
      <c r="J71" s="25"/>
      <c r="K71" s="65">
        <f t="shared" si="2"/>
        <v>0</v>
      </c>
      <c r="L71" s="65">
        <f t="shared" si="3"/>
        <v>0</v>
      </c>
      <c r="M71" s="18"/>
      <c r="N71" s="65">
        <f t="shared" si="4"/>
        <v>0</v>
      </c>
      <c r="O71" s="65">
        <f t="shared" si="5"/>
        <v>0</v>
      </c>
      <c r="P71" s="18"/>
      <c r="Q71" s="170">
        <v>0</v>
      </c>
      <c r="R71" s="165">
        <v>0</v>
      </c>
      <c r="S71" s="153"/>
      <c r="T71" s="153"/>
      <c r="U71" s="153"/>
      <c r="V71" s="133"/>
      <c r="W71" s="133"/>
      <c r="X71" s="127"/>
      <c r="Y71" s="125" t="e">
        <f t="shared" ref="Y71:Y107" si="14">Q71/R71</f>
        <v>#DIV/0!</v>
      </c>
      <c r="AA71"/>
      <c r="AB71" s="203"/>
    </row>
    <row r="72" spans="1:29" s="126" customFormat="1" ht="24" customHeight="1" x14ac:dyDescent="0.35">
      <c r="A72" t="s">
        <v>58</v>
      </c>
      <c r="B72"/>
      <c r="C72" s="86" t="s">
        <v>32</v>
      </c>
      <c r="D72" s="80">
        <f t="shared" si="12"/>
        <v>87180</v>
      </c>
      <c r="E72" s="81">
        <f t="shared" si="12"/>
        <v>61030</v>
      </c>
      <c r="F72" s="5"/>
      <c r="G72" s="18"/>
      <c r="H72" s="30">
        <f t="shared" si="13"/>
        <v>87180</v>
      </c>
      <c r="I72" s="31">
        <f t="shared" si="13"/>
        <v>61030</v>
      </c>
      <c r="J72" s="25"/>
      <c r="K72" s="65">
        <f t="shared" ref="K72:K108" si="15">N72*$K$5</f>
        <v>87177.600000000006</v>
      </c>
      <c r="L72" s="65">
        <f t="shared" ref="L72:L108" si="16">O72*$L$5</f>
        <v>61024.32</v>
      </c>
      <c r="M72" s="18"/>
      <c r="N72" s="65">
        <f t="shared" ref="N72:N108" si="17">Q72*$N$5</f>
        <v>87177.600000000006</v>
      </c>
      <c r="O72" s="65">
        <f t="shared" ref="O72:O108" si="18">Q72*$O$5</f>
        <v>61024.32</v>
      </c>
      <c r="P72" s="18"/>
      <c r="Q72" s="170">
        <v>43588.800000000003</v>
      </c>
      <c r="R72" s="165">
        <v>43588.800000000003</v>
      </c>
      <c r="S72" s="154">
        <v>32288</v>
      </c>
      <c r="T72" s="159">
        <v>32288</v>
      </c>
      <c r="U72" s="154">
        <v>26906</v>
      </c>
      <c r="V72" s="138">
        <v>23396.25</v>
      </c>
      <c r="W72" s="133">
        <v>23396.25</v>
      </c>
      <c r="X72" s="131">
        <v>18717</v>
      </c>
      <c r="Y72" s="125">
        <f t="shared" si="14"/>
        <v>1</v>
      </c>
      <c r="AA72"/>
      <c r="AB72" s="216"/>
      <c r="AC72" s="217" t="s">
        <v>236</v>
      </c>
    </row>
    <row r="73" spans="1:29" s="126" customFormat="1" ht="24" customHeight="1" x14ac:dyDescent="0.35">
      <c r="A73"/>
      <c r="B73"/>
      <c r="C73" s="149"/>
      <c r="D73" s="93"/>
      <c r="E73" s="94"/>
      <c r="F73" s="5"/>
      <c r="G73" s="18"/>
      <c r="H73" s="30"/>
      <c r="I73" s="31"/>
      <c r="J73" s="25"/>
      <c r="K73" s="65"/>
      <c r="L73" s="65"/>
      <c r="M73" s="18"/>
      <c r="N73" s="65"/>
      <c r="O73" s="65"/>
      <c r="P73" s="18"/>
      <c r="Q73" s="170">
        <v>0</v>
      </c>
      <c r="R73" s="165">
        <v>0</v>
      </c>
      <c r="S73" s="153"/>
      <c r="T73" s="153"/>
      <c r="U73" s="153"/>
      <c r="V73" s="133">
        <v>0</v>
      </c>
      <c r="W73" s="133">
        <v>0</v>
      </c>
      <c r="X73" s="127"/>
      <c r="Y73" s="125" t="e">
        <f t="shared" si="14"/>
        <v>#DIV/0!</v>
      </c>
      <c r="AA73"/>
      <c r="AB73" s="222">
        <v>22876</v>
      </c>
      <c r="AC73" s="218" t="s">
        <v>107</v>
      </c>
    </row>
    <row r="74" spans="1:29" s="126" customFormat="1" ht="24" customHeight="1" x14ac:dyDescent="0.35">
      <c r="A74" t="s">
        <v>58</v>
      </c>
      <c r="B74"/>
      <c r="C74" s="76" t="s">
        <v>33</v>
      </c>
      <c r="D74" s="74"/>
      <c r="E74" s="75"/>
      <c r="F74" s="77"/>
      <c r="G74" s="18"/>
      <c r="H74" s="30">
        <f t="shared" si="13"/>
        <v>10</v>
      </c>
      <c r="I74" s="31">
        <f t="shared" si="13"/>
        <v>10</v>
      </c>
      <c r="J74" s="25"/>
      <c r="K74" s="65">
        <f t="shared" si="15"/>
        <v>0</v>
      </c>
      <c r="L74" s="65">
        <f t="shared" si="16"/>
        <v>0</v>
      </c>
      <c r="M74" s="18"/>
      <c r="N74" s="65">
        <f t="shared" si="17"/>
        <v>0</v>
      </c>
      <c r="O74" s="65">
        <f t="shared" si="18"/>
        <v>0</v>
      </c>
      <c r="P74" s="18"/>
      <c r="Q74" s="170">
        <v>0</v>
      </c>
      <c r="R74" s="165">
        <v>0</v>
      </c>
      <c r="S74" s="153"/>
      <c r="T74" s="153"/>
      <c r="U74" s="153"/>
      <c r="V74" s="133"/>
      <c r="W74" s="133"/>
      <c r="X74" s="127"/>
      <c r="Y74" s="125" t="e">
        <f t="shared" si="14"/>
        <v>#DIV/0!</v>
      </c>
      <c r="AA74"/>
      <c r="AB74" s="222">
        <v>23967</v>
      </c>
      <c r="AC74" s="218" t="s">
        <v>108</v>
      </c>
    </row>
    <row r="75" spans="1:29" s="126" customFormat="1" ht="24" customHeight="1" x14ac:dyDescent="0.35">
      <c r="A75" t="s">
        <v>58</v>
      </c>
      <c r="B75"/>
      <c r="C75" s="86" t="s">
        <v>64</v>
      </c>
      <c r="D75" s="80">
        <f t="shared" ref="D75:E88" si="19">H75</f>
        <v>108800</v>
      </c>
      <c r="E75" s="81">
        <f t="shared" si="19"/>
        <v>76160</v>
      </c>
      <c r="F75" s="5"/>
      <c r="G75" s="18"/>
      <c r="H75" s="30">
        <f t="shared" si="13"/>
        <v>108800</v>
      </c>
      <c r="I75" s="31">
        <f t="shared" si="13"/>
        <v>76160</v>
      </c>
      <c r="J75" s="25"/>
      <c r="K75" s="65">
        <f t="shared" si="15"/>
        <v>108796.5</v>
      </c>
      <c r="L75" s="65">
        <f t="shared" si="16"/>
        <v>76157.549999999988</v>
      </c>
      <c r="M75" s="18"/>
      <c r="N75" s="65">
        <f t="shared" si="17"/>
        <v>108796.5</v>
      </c>
      <c r="O75" s="65">
        <f t="shared" si="18"/>
        <v>76157.549999999988</v>
      </c>
      <c r="P75" s="18"/>
      <c r="Q75" s="170">
        <v>54398.25</v>
      </c>
      <c r="R75" s="165">
        <v>54398.25</v>
      </c>
      <c r="S75" s="154">
        <v>40295</v>
      </c>
      <c r="T75" s="159">
        <v>40295</v>
      </c>
      <c r="U75" s="154">
        <v>33579</v>
      </c>
      <c r="V75" s="138">
        <v>29198.75</v>
      </c>
      <c r="W75" s="133">
        <v>29198.75</v>
      </c>
      <c r="X75" s="131">
        <v>23359</v>
      </c>
      <c r="Y75" s="125">
        <f t="shared" si="14"/>
        <v>1</v>
      </c>
      <c r="AA75"/>
      <c r="AB75" s="222">
        <v>31818</v>
      </c>
      <c r="AC75" s="218" t="s">
        <v>159</v>
      </c>
    </row>
    <row r="76" spans="1:29" s="126" customFormat="1" ht="24" customHeight="1" x14ac:dyDescent="0.35">
      <c r="A76" t="s">
        <v>58</v>
      </c>
      <c r="B76"/>
      <c r="C76" s="16"/>
      <c r="D76" s="68"/>
      <c r="E76" s="69"/>
      <c r="F76" s="5"/>
      <c r="G76" s="18"/>
      <c r="H76" s="30">
        <f t="shared" si="13"/>
        <v>10</v>
      </c>
      <c r="I76" s="31">
        <f t="shared" si="13"/>
        <v>10</v>
      </c>
      <c r="J76" s="25"/>
      <c r="K76" s="65">
        <f t="shared" si="15"/>
        <v>0</v>
      </c>
      <c r="L76" s="65">
        <f t="shared" si="16"/>
        <v>0</v>
      </c>
      <c r="M76" s="18"/>
      <c r="N76" s="65">
        <f t="shared" si="17"/>
        <v>0</v>
      </c>
      <c r="O76" s="65">
        <f t="shared" si="18"/>
        <v>0</v>
      </c>
      <c r="P76" s="18"/>
      <c r="Q76" s="170">
        <v>0</v>
      </c>
      <c r="R76" s="165">
        <v>0</v>
      </c>
      <c r="S76" s="153"/>
      <c r="T76" s="153"/>
      <c r="U76" s="153"/>
      <c r="V76" s="133">
        <v>0</v>
      </c>
      <c r="W76" s="133">
        <v>0</v>
      </c>
      <c r="X76" s="127"/>
      <c r="Y76" s="125" t="e">
        <f t="shared" si="14"/>
        <v>#DIV/0!</v>
      </c>
      <c r="AA76"/>
      <c r="AB76" s="222">
        <v>33428</v>
      </c>
      <c r="AC76" s="218" t="s">
        <v>158</v>
      </c>
    </row>
    <row r="77" spans="1:29" s="126" customFormat="1" ht="24" customHeight="1" x14ac:dyDescent="0.35">
      <c r="A77" t="s">
        <v>58</v>
      </c>
      <c r="B77"/>
      <c r="C77" s="76" t="s">
        <v>34</v>
      </c>
      <c r="D77" s="74"/>
      <c r="E77" s="75"/>
      <c r="F77" s="77"/>
      <c r="G77" s="18"/>
      <c r="H77" s="30">
        <f t="shared" si="13"/>
        <v>10</v>
      </c>
      <c r="I77" s="31">
        <f t="shared" si="13"/>
        <v>10</v>
      </c>
      <c r="J77" s="25"/>
      <c r="K77" s="65">
        <f t="shared" si="15"/>
        <v>0</v>
      </c>
      <c r="L77" s="65">
        <f t="shared" si="16"/>
        <v>0</v>
      </c>
      <c r="M77" s="18"/>
      <c r="N77" s="65">
        <f t="shared" si="17"/>
        <v>0</v>
      </c>
      <c r="O77" s="65">
        <f t="shared" si="18"/>
        <v>0</v>
      </c>
      <c r="P77" s="18"/>
      <c r="Q77" s="170">
        <v>0</v>
      </c>
      <c r="R77" s="165">
        <v>0</v>
      </c>
      <c r="S77" s="153"/>
      <c r="T77" s="153"/>
      <c r="U77" s="153"/>
      <c r="V77" s="133"/>
      <c r="W77" s="133"/>
      <c r="X77" s="127"/>
      <c r="Y77" s="125" t="e">
        <f t="shared" si="14"/>
        <v>#DIV/0!</v>
      </c>
      <c r="AA77"/>
      <c r="AB77" s="222">
        <v>36681</v>
      </c>
      <c r="AC77" s="218" t="s">
        <v>160</v>
      </c>
    </row>
    <row r="78" spans="1:29" s="126" customFormat="1" ht="24" customHeight="1" x14ac:dyDescent="0.35">
      <c r="A78" t="s">
        <v>74</v>
      </c>
      <c r="B78"/>
      <c r="C78" s="79" t="s">
        <v>35</v>
      </c>
      <c r="D78" s="80"/>
      <c r="E78" s="81"/>
      <c r="F78" s="11"/>
      <c r="G78" s="18"/>
      <c r="H78" s="30">
        <f t="shared" si="13"/>
        <v>10</v>
      </c>
      <c r="I78" s="31">
        <f t="shared" si="13"/>
        <v>10</v>
      </c>
      <c r="J78" s="25"/>
      <c r="K78" s="65">
        <f t="shared" si="15"/>
        <v>0</v>
      </c>
      <c r="L78" s="65">
        <f t="shared" si="16"/>
        <v>0</v>
      </c>
      <c r="M78" s="18"/>
      <c r="N78" s="65">
        <f t="shared" si="17"/>
        <v>0</v>
      </c>
      <c r="O78" s="65">
        <f t="shared" si="18"/>
        <v>0</v>
      </c>
      <c r="P78" s="18"/>
      <c r="Q78" s="170">
        <v>0</v>
      </c>
      <c r="R78" s="165">
        <v>0</v>
      </c>
      <c r="S78" s="153">
        <v>0</v>
      </c>
      <c r="T78" s="153">
        <v>0</v>
      </c>
      <c r="U78" s="153">
        <v>0</v>
      </c>
      <c r="V78" s="133">
        <v>0</v>
      </c>
      <c r="W78" s="133">
        <v>0</v>
      </c>
      <c r="X78" s="127"/>
      <c r="Y78" s="125" t="e">
        <f t="shared" si="14"/>
        <v>#DIV/0!</v>
      </c>
      <c r="AA78"/>
      <c r="AB78" s="222">
        <v>51632</v>
      </c>
      <c r="AC78" s="218" t="s">
        <v>161</v>
      </c>
    </row>
    <row r="79" spans="1:29" s="126" customFormat="1" ht="24" customHeight="1" x14ac:dyDescent="0.35">
      <c r="A79" t="s">
        <v>74</v>
      </c>
      <c r="B79"/>
      <c r="C79" s="79" t="s">
        <v>36</v>
      </c>
      <c r="D79" s="80">
        <f t="shared" si="19"/>
        <v>55100</v>
      </c>
      <c r="E79" s="81">
        <f t="shared" si="19"/>
        <v>38570</v>
      </c>
      <c r="F79" s="11"/>
      <c r="G79" s="18"/>
      <c r="H79" s="30">
        <f t="shared" si="13"/>
        <v>55100</v>
      </c>
      <c r="I79" s="31">
        <f t="shared" si="13"/>
        <v>38570</v>
      </c>
      <c r="J79" s="25"/>
      <c r="K79" s="65">
        <f t="shared" si="15"/>
        <v>55099.44</v>
      </c>
      <c r="L79" s="65">
        <f t="shared" si="16"/>
        <v>38569.608</v>
      </c>
      <c r="M79" s="18"/>
      <c r="N79" s="65">
        <f t="shared" si="17"/>
        <v>55099.44</v>
      </c>
      <c r="O79" s="65">
        <f t="shared" si="18"/>
        <v>38569.608</v>
      </c>
      <c r="P79" s="18"/>
      <c r="Q79" s="170">
        <v>27549.72</v>
      </c>
      <c r="R79" s="165">
        <v>27549.72</v>
      </c>
      <c r="S79" s="159">
        <v>20407.2</v>
      </c>
      <c r="T79" s="159">
        <v>20407.2</v>
      </c>
      <c r="U79" s="154">
        <v>17006</v>
      </c>
      <c r="V79" s="138">
        <v>14787.5</v>
      </c>
      <c r="W79" s="133">
        <v>14787.5</v>
      </c>
      <c r="X79" s="131">
        <v>11830</v>
      </c>
      <c r="Y79" s="125">
        <f t="shared" si="14"/>
        <v>1</v>
      </c>
      <c r="AA79"/>
      <c r="AB79" s="222">
        <v>53186</v>
      </c>
      <c r="AC79" s="218" t="s">
        <v>179</v>
      </c>
    </row>
    <row r="80" spans="1:29" s="126" customFormat="1" ht="24" customHeight="1" x14ac:dyDescent="0.35">
      <c r="A80" t="s">
        <v>74</v>
      </c>
      <c r="B80"/>
      <c r="C80" s="79" t="s">
        <v>37</v>
      </c>
      <c r="D80" s="80"/>
      <c r="E80" s="81"/>
      <c r="F80" s="11"/>
      <c r="G80" s="18"/>
      <c r="H80" s="30">
        <f t="shared" si="13"/>
        <v>10</v>
      </c>
      <c r="I80" s="31">
        <f t="shared" si="13"/>
        <v>10</v>
      </c>
      <c r="J80" s="25"/>
      <c r="K80" s="65">
        <f t="shared" si="15"/>
        <v>0</v>
      </c>
      <c r="L80" s="65">
        <f t="shared" si="16"/>
        <v>0</v>
      </c>
      <c r="M80" s="18"/>
      <c r="N80" s="65">
        <f t="shared" si="17"/>
        <v>0</v>
      </c>
      <c r="O80" s="65">
        <f t="shared" si="18"/>
        <v>0</v>
      </c>
      <c r="P80" s="18"/>
      <c r="Q80" s="170">
        <v>0</v>
      </c>
      <c r="R80" s="165">
        <v>0</v>
      </c>
      <c r="S80" s="153">
        <v>0</v>
      </c>
      <c r="T80" s="153">
        <v>0</v>
      </c>
      <c r="U80" s="153">
        <v>0</v>
      </c>
      <c r="V80" s="133">
        <v>0</v>
      </c>
      <c r="W80" s="133">
        <v>0</v>
      </c>
      <c r="X80" s="127"/>
      <c r="Y80" s="125" t="e">
        <f t="shared" si="14"/>
        <v>#DIV/0!</v>
      </c>
      <c r="AA80"/>
      <c r="AB80" s="203"/>
    </row>
    <row r="81" spans="1:28" s="126" customFormat="1" ht="24" customHeight="1" x14ac:dyDescent="0.35">
      <c r="A81" t="s">
        <v>58</v>
      </c>
      <c r="B81"/>
      <c r="C81" s="1"/>
      <c r="D81" s="68"/>
      <c r="E81" s="69"/>
      <c r="F81" s="11"/>
      <c r="G81" s="18"/>
      <c r="H81" s="30">
        <f t="shared" si="13"/>
        <v>10</v>
      </c>
      <c r="I81" s="31">
        <f t="shared" si="13"/>
        <v>10</v>
      </c>
      <c r="J81" s="25"/>
      <c r="K81" s="65">
        <f t="shared" si="15"/>
        <v>0</v>
      </c>
      <c r="L81" s="65">
        <f t="shared" si="16"/>
        <v>0</v>
      </c>
      <c r="M81" s="18"/>
      <c r="N81" s="65">
        <f t="shared" si="17"/>
        <v>0</v>
      </c>
      <c r="O81" s="65">
        <f t="shared" si="18"/>
        <v>0</v>
      </c>
      <c r="P81" s="18"/>
      <c r="Q81" s="170">
        <v>0</v>
      </c>
      <c r="R81" s="165">
        <v>0</v>
      </c>
      <c r="S81" s="153"/>
      <c r="T81" s="153"/>
      <c r="U81" s="153"/>
      <c r="V81" s="133">
        <v>0</v>
      </c>
      <c r="W81" s="133">
        <v>0</v>
      </c>
      <c r="X81" s="127"/>
      <c r="Y81" s="125" t="e">
        <f t="shared" si="14"/>
        <v>#DIV/0!</v>
      </c>
      <c r="AA81"/>
      <c r="AB81" s="203"/>
    </row>
    <row r="82" spans="1:28" s="126" customFormat="1" ht="24" customHeight="1" x14ac:dyDescent="0.35">
      <c r="A82" t="s">
        <v>58</v>
      </c>
      <c r="B82"/>
      <c r="C82" s="76" t="s">
        <v>94</v>
      </c>
      <c r="D82" s="74"/>
      <c r="E82" s="75"/>
      <c r="F82" s="73"/>
      <c r="G82" s="18"/>
      <c r="H82" s="30">
        <f t="shared" si="13"/>
        <v>10</v>
      </c>
      <c r="I82" s="31">
        <f t="shared" si="13"/>
        <v>10</v>
      </c>
      <c r="J82" s="25"/>
      <c r="K82" s="65">
        <f t="shared" si="15"/>
        <v>0</v>
      </c>
      <c r="L82" s="65">
        <f t="shared" si="16"/>
        <v>0</v>
      </c>
      <c r="M82" s="18"/>
      <c r="N82" s="65">
        <f t="shared" si="17"/>
        <v>0</v>
      </c>
      <c r="O82" s="65">
        <f t="shared" si="18"/>
        <v>0</v>
      </c>
      <c r="P82" s="18"/>
      <c r="Q82" s="170">
        <v>0</v>
      </c>
      <c r="R82" s="165">
        <v>0</v>
      </c>
      <c r="S82" s="153"/>
      <c r="T82" s="153"/>
      <c r="U82" s="153"/>
      <c r="V82" s="133"/>
      <c r="W82" s="133"/>
      <c r="X82" s="127"/>
      <c r="Y82" s="125" t="e">
        <f t="shared" si="14"/>
        <v>#DIV/0!</v>
      </c>
      <c r="AA82"/>
      <c r="AB82" s="203"/>
    </row>
    <row r="83" spans="1:28" s="126" customFormat="1" ht="24" customHeight="1" x14ac:dyDescent="0.35">
      <c r="A83" t="s">
        <v>58</v>
      </c>
      <c r="B83"/>
      <c r="C83" s="85" t="s">
        <v>38</v>
      </c>
      <c r="D83" s="80">
        <f t="shared" si="19"/>
        <v>64780</v>
      </c>
      <c r="E83" s="81">
        <f t="shared" si="19"/>
        <v>45350</v>
      </c>
      <c r="F83" s="11"/>
      <c r="G83" s="18"/>
      <c r="H83" s="30">
        <f t="shared" si="13"/>
        <v>64780</v>
      </c>
      <c r="I83" s="31">
        <f t="shared" si="13"/>
        <v>45350</v>
      </c>
      <c r="J83" s="25"/>
      <c r="K83" s="65">
        <f t="shared" si="15"/>
        <v>64778.400000000001</v>
      </c>
      <c r="L83" s="65">
        <f t="shared" si="16"/>
        <v>45344.88</v>
      </c>
      <c r="M83" s="18"/>
      <c r="N83" s="65">
        <f t="shared" si="17"/>
        <v>64778.400000000001</v>
      </c>
      <c r="O83" s="65">
        <f t="shared" si="18"/>
        <v>45344.88</v>
      </c>
      <c r="P83" s="18"/>
      <c r="Q83" s="170">
        <v>32389.200000000001</v>
      </c>
      <c r="R83" s="165">
        <v>32389.200000000001</v>
      </c>
      <c r="S83" s="154">
        <v>23992</v>
      </c>
      <c r="T83" s="159">
        <v>23992</v>
      </c>
      <c r="U83" s="154">
        <v>19993</v>
      </c>
      <c r="V83" s="138">
        <v>17385</v>
      </c>
      <c r="W83" s="133">
        <v>17385</v>
      </c>
      <c r="X83" s="131">
        <v>13908</v>
      </c>
      <c r="Y83" s="125">
        <f t="shared" si="14"/>
        <v>1</v>
      </c>
      <c r="AA83"/>
      <c r="AB83" s="203"/>
    </row>
    <row r="84" spans="1:28" s="126" customFormat="1" ht="24" customHeight="1" x14ac:dyDescent="0.35">
      <c r="A84" t="s">
        <v>58</v>
      </c>
      <c r="B84"/>
      <c r="C84" s="85" t="s">
        <v>39</v>
      </c>
      <c r="D84" s="80">
        <f t="shared" si="19"/>
        <v>88690</v>
      </c>
      <c r="E84" s="81">
        <f t="shared" si="19"/>
        <v>62090</v>
      </c>
      <c r="F84" s="11"/>
      <c r="G84" s="18"/>
      <c r="H84" s="30">
        <f t="shared" si="13"/>
        <v>88690</v>
      </c>
      <c r="I84" s="31">
        <f t="shared" si="13"/>
        <v>62090</v>
      </c>
      <c r="J84" s="25"/>
      <c r="K84" s="65">
        <f t="shared" si="15"/>
        <v>88689.600000000006</v>
      </c>
      <c r="L84" s="65">
        <f t="shared" si="16"/>
        <v>62082.720000000001</v>
      </c>
      <c r="M84" s="18"/>
      <c r="N84" s="65">
        <f t="shared" si="17"/>
        <v>88689.600000000006</v>
      </c>
      <c r="O84" s="65">
        <f t="shared" si="18"/>
        <v>62082.720000000001</v>
      </c>
      <c r="P84" s="18"/>
      <c r="Q84" s="170">
        <v>44344.800000000003</v>
      </c>
      <c r="R84" s="165">
        <v>44344.800000000003</v>
      </c>
      <c r="S84" s="154">
        <v>32848</v>
      </c>
      <c r="T84" s="159">
        <v>32848</v>
      </c>
      <c r="U84" s="154">
        <v>27373</v>
      </c>
      <c r="V84" s="138">
        <v>23802.5</v>
      </c>
      <c r="W84" s="133">
        <v>23802.5</v>
      </c>
      <c r="X84" s="131">
        <v>19042</v>
      </c>
      <c r="Y84" s="125">
        <f t="shared" si="14"/>
        <v>1</v>
      </c>
      <c r="AA84"/>
      <c r="AB84" s="203"/>
    </row>
    <row r="85" spans="1:28" s="126" customFormat="1" ht="24" customHeight="1" x14ac:dyDescent="0.35">
      <c r="A85" t="s">
        <v>58</v>
      </c>
      <c r="B85"/>
      <c r="C85" s="85" t="s">
        <v>40</v>
      </c>
      <c r="D85" s="80">
        <f t="shared" si="19"/>
        <v>150660</v>
      </c>
      <c r="E85" s="81">
        <f t="shared" si="19"/>
        <v>105460</v>
      </c>
      <c r="F85" s="11"/>
      <c r="G85" s="18"/>
      <c r="H85" s="30">
        <f t="shared" si="13"/>
        <v>150660</v>
      </c>
      <c r="I85" s="31">
        <f t="shared" si="13"/>
        <v>105460</v>
      </c>
      <c r="J85" s="25"/>
      <c r="K85" s="65">
        <f t="shared" si="15"/>
        <v>150654.6</v>
      </c>
      <c r="L85" s="65">
        <f t="shared" si="16"/>
        <v>105458.22</v>
      </c>
      <c r="M85" s="18"/>
      <c r="N85" s="65">
        <f t="shared" si="17"/>
        <v>150654.6</v>
      </c>
      <c r="O85" s="65">
        <f t="shared" si="18"/>
        <v>105458.22</v>
      </c>
      <c r="P85" s="18"/>
      <c r="Q85" s="170">
        <v>75327.3</v>
      </c>
      <c r="R85" s="165">
        <v>75327.3</v>
      </c>
      <c r="S85" s="154">
        <v>55798</v>
      </c>
      <c r="T85" s="159">
        <v>55798</v>
      </c>
      <c r="U85" s="154">
        <v>46498</v>
      </c>
      <c r="V85" s="138">
        <v>40432.5</v>
      </c>
      <c r="W85" s="133">
        <v>40432.5</v>
      </c>
      <c r="X85" s="131">
        <v>32346</v>
      </c>
      <c r="Y85" s="125">
        <f t="shared" si="14"/>
        <v>1</v>
      </c>
      <c r="AA85"/>
      <c r="AB85" s="203"/>
    </row>
    <row r="86" spans="1:28" s="126" customFormat="1" ht="24" customHeight="1" x14ac:dyDescent="0.35">
      <c r="A86" t="s">
        <v>58</v>
      </c>
      <c r="B86"/>
      <c r="C86" s="85" t="s">
        <v>41</v>
      </c>
      <c r="D86" s="80">
        <f t="shared" si="19"/>
        <v>175450</v>
      </c>
      <c r="E86" s="81">
        <f t="shared" si="19"/>
        <v>122810</v>
      </c>
      <c r="F86" s="11"/>
      <c r="G86" s="18"/>
      <c r="H86" s="30">
        <f t="shared" si="13"/>
        <v>175450</v>
      </c>
      <c r="I86" s="31">
        <f t="shared" si="13"/>
        <v>122810</v>
      </c>
      <c r="J86" s="25"/>
      <c r="K86" s="65">
        <f t="shared" si="15"/>
        <v>175440.6</v>
      </c>
      <c r="L86" s="65">
        <f t="shared" si="16"/>
        <v>122808.42</v>
      </c>
      <c r="M86" s="18"/>
      <c r="N86" s="65">
        <f t="shared" si="17"/>
        <v>175440.6</v>
      </c>
      <c r="O86" s="65">
        <f t="shared" si="18"/>
        <v>122808.42</v>
      </c>
      <c r="P86" s="18"/>
      <c r="Q86" s="170">
        <v>87720.3</v>
      </c>
      <c r="R86" s="165">
        <v>87720.3</v>
      </c>
      <c r="S86" s="154">
        <v>64978</v>
      </c>
      <c r="T86" s="159">
        <v>64978</v>
      </c>
      <c r="U86" s="154">
        <v>54148</v>
      </c>
      <c r="V86" s="138">
        <v>47085</v>
      </c>
      <c r="W86" s="133">
        <v>47085</v>
      </c>
      <c r="X86" s="131">
        <v>37668</v>
      </c>
      <c r="Y86" s="125">
        <f t="shared" si="14"/>
        <v>1</v>
      </c>
      <c r="AA86"/>
      <c r="AB86" s="203"/>
    </row>
    <row r="87" spans="1:28" s="126" customFormat="1" ht="24" customHeight="1" x14ac:dyDescent="0.35">
      <c r="A87" t="s">
        <v>58</v>
      </c>
      <c r="B87"/>
      <c r="C87" s="85" t="s">
        <v>42</v>
      </c>
      <c r="D87" s="80">
        <f t="shared" si="19"/>
        <v>235090</v>
      </c>
      <c r="E87" s="81">
        <f t="shared" si="19"/>
        <v>164570</v>
      </c>
      <c r="F87" s="11"/>
      <c r="G87" s="18"/>
      <c r="H87" s="30">
        <f t="shared" si="13"/>
        <v>235090</v>
      </c>
      <c r="I87" s="31">
        <f t="shared" si="13"/>
        <v>164570</v>
      </c>
      <c r="J87" s="25"/>
      <c r="K87" s="65">
        <f t="shared" si="15"/>
        <v>235086.30000000002</v>
      </c>
      <c r="L87" s="65">
        <f t="shared" si="16"/>
        <v>164560.41</v>
      </c>
      <c r="M87" s="18"/>
      <c r="N87" s="65">
        <f t="shared" si="17"/>
        <v>235086.30000000002</v>
      </c>
      <c r="O87" s="65">
        <f t="shared" si="18"/>
        <v>164560.41</v>
      </c>
      <c r="P87" s="18"/>
      <c r="Q87" s="170">
        <v>117543.15000000001</v>
      </c>
      <c r="R87" s="165">
        <v>117543.15000000001</v>
      </c>
      <c r="S87" s="154">
        <v>87069</v>
      </c>
      <c r="T87" s="159">
        <v>87069</v>
      </c>
      <c r="U87" s="154">
        <v>72557</v>
      </c>
      <c r="V87" s="138">
        <v>63092.5</v>
      </c>
      <c r="W87" s="133">
        <v>63092.5</v>
      </c>
      <c r="X87" s="131">
        <v>50474</v>
      </c>
      <c r="Y87" s="125">
        <f t="shared" si="14"/>
        <v>1</v>
      </c>
      <c r="AA87"/>
      <c r="AB87" s="203"/>
    </row>
    <row r="88" spans="1:28" s="126" customFormat="1" ht="24" customHeight="1" x14ac:dyDescent="0.35">
      <c r="A88" t="s">
        <v>58</v>
      </c>
      <c r="B88"/>
      <c r="C88" s="85" t="s">
        <v>43</v>
      </c>
      <c r="D88" s="80">
        <f t="shared" si="19"/>
        <v>380700</v>
      </c>
      <c r="E88" s="81">
        <f t="shared" si="19"/>
        <v>266490</v>
      </c>
      <c r="F88"/>
      <c r="G88" s="18"/>
      <c r="H88" s="30">
        <f t="shared" si="13"/>
        <v>380700</v>
      </c>
      <c r="I88" s="31">
        <f t="shared" si="13"/>
        <v>266490</v>
      </c>
      <c r="J88" s="25"/>
      <c r="K88" s="65">
        <f t="shared" si="15"/>
        <v>380691.9</v>
      </c>
      <c r="L88" s="65">
        <f t="shared" si="16"/>
        <v>266484.33</v>
      </c>
      <c r="M88" s="18"/>
      <c r="N88" s="65">
        <f t="shared" si="17"/>
        <v>380691.9</v>
      </c>
      <c r="O88" s="65">
        <f t="shared" si="18"/>
        <v>266484.33</v>
      </c>
      <c r="P88" s="18"/>
      <c r="Q88" s="170">
        <v>190345.95</v>
      </c>
      <c r="R88" s="165">
        <v>190345.95</v>
      </c>
      <c r="S88" s="163">
        <v>140997</v>
      </c>
      <c r="T88" s="162">
        <v>140997</v>
      </c>
      <c r="U88" s="155">
        <v>117497</v>
      </c>
      <c r="V88" s="138">
        <v>102171.25</v>
      </c>
      <c r="W88" s="133">
        <v>102171.25</v>
      </c>
      <c r="X88" s="131">
        <v>81737</v>
      </c>
      <c r="Y88" s="125">
        <f t="shared" si="14"/>
        <v>1</v>
      </c>
      <c r="AA88"/>
      <c r="AB88" s="203"/>
    </row>
    <row r="89" spans="1:28" s="126" customFormat="1" ht="24" customHeight="1" x14ac:dyDescent="0.35">
      <c r="A89" t="s">
        <v>58</v>
      </c>
      <c r="B89"/>
      <c r="C89" s="17"/>
      <c r="D89" s="68"/>
      <c r="E89" s="69"/>
      <c r="F89"/>
      <c r="G89" s="18"/>
      <c r="H89" s="30">
        <f t="shared" si="13"/>
        <v>10</v>
      </c>
      <c r="I89" s="31">
        <f t="shared" si="13"/>
        <v>10</v>
      </c>
      <c r="J89" s="25"/>
      <c r="K89" s="65">
        <f t="shared" si="15"/>
        <v>0</v>
      </c>
      <c r="L89" s="65">
        <f t="shared" si="16"/>
        <v>0</v>
      </c>
      <c r="M89" s="18"/>
      <c r="N89" s="65">
        <f t="shared" si="17"/>
        <v>0</v>
      </c>
      <c r="O89" s="65">
        <f t="shared" si="18"/>
        <v>0</v>
      </c>
      <c r="P89" s="18"/>
      <c r="Q89" s="170">
        <v>0</v>
      </c>
      <c r="R89" s="165">
        <v>0</v>
      </c>
      <c r="S89" s="153"/>
      <c r="T89" s="153"/>
      <c r="U89" s="153"/>
      <c r="V89" s="133">
        <v>0</v>
      </c>
      <c r="W89" s="133">
        <v>0</v>
      </c>
      <c r="X89" s="127"/>
      <c r="Y89" s="125" t="e">
        <f t="shared" si="14"/>
        <v>#DIV/0!</v>
      </c>
      <c r="AA89"/>
      <c r="AB89" s="203"/>
    </row>
    <row r="90" spans="1:28" s="126" customFormat="1" ht="24" customHeight="1" x14ac:dyDescent="0.35">
      <c r="A90" t="s">
        <v>58</v>
      </c>
      <c r="B90"/>
      <c r="C90" s="76" t="s">
        <v>44</v>
      </c>
      <c r="D90" s="74"/>
      <c r="E90" s="75"/>
      <c r="F90" s="73"/>
      <c r="G90" s="18"/>
      <c r="H90" s="30">
        <f t="shared" si="13"/>
        <v>10</v>
      </c>
      <c r="I90" s="31">
        <f t="shared" si="13"/>
        <v>10</v>
      </c>
      <c r="J90" s="25"/>
      <c r="K90" s="65">
        <f t="shared" si="15"/>
        <v>0</v>
      </c>
      <c r="L90" s="65">
        <f t="shared" si="16"/>
        <v>0</v>
      </c>
      <c r="M90" s="18"/>
      <c r="N90" s="65">
        <f t="shared" si="17"/>
        <v>0</v>
      </c>
      <c r="O90" s="65">
        <f t="shared" si="18"/>
        <v>0</v>
      </c>
      <c r="P90" s="18"/>
      <c r="Q90" s="170">
        <v>0</v>
      </c>
      <c r="R90" s="165">
        <v>0</v>
      </c>
      <c r="S90" s="153"/>
      <c r="T90" s="153"/>
      <c r="U90" s="153"/>
      <c r="V90" s="133"/>
      <c r="W90" s="133"/>
      <c r="X90" s="127"/>
      <c r="Y90" s="125" t="e">
        <f t="shared" si="14"/>
        <v>#DIV/0!</v>
      </c>
      <c r="AA90"/>
      <c r="AB90" s="203"/>
    </row>
    <row r="91" spans="1:28" s="126" customFormat="1" ht="24" customHeight="1" x14ac:dyDescent="0.35">
      <c r="A91" t="s">
        <v>58</v>
      </c>
      <c r="B91"/>
      <c r="C91" s="85" t="s">
        <v>45</v>
      </c>
      <c r="D91" s="80">
        <f t="shared" ref="D91:E103" si="20">H91</f>
        <v>21570</v>
      </c>
      <c r="E91" s="81">
        <f t="shared" si="20"/>
        <v>15100</v>
      </c>
      <c r="F91" s="11"/>
      <c r="G91" s="18"/>
      <c r="H91" s="30">
        <f t="shared" si="13"/>
        <v>21570</v>
      </c>
      <c r="I91" s="31">
        <f t="shared" si="13"/>
        <v>15100</v>
      </c>
      <c r="J91" s="25"/>
      <c r="K91" s="65">
        <f t="shared" si="15"/>
        <v>21567.600000000002</v>
      </c>
      <c r="L91" s="65">
        <f t="shared" si="16"/>
        <v>15097.32</v>
      </c>
      <c r="M91" s="18"/>
      <c r="N91" s="65">
        <f t="shared" si="17"/>
        <v>21567.600000000002</v>
      </c>
      <c r="O91" s="65">
        <f t="shared" si="18"/>
        <v>15097.32</v>
      </c>
      <c r="P91" s="18"/>
      <c r="Q91" s="170">
        <v>10783.800000000001</v>
      </c>
      <c r="R91" s="165">
        <v>10783.800000000001</v>
      </c>
      <c r="S91" s="154">
        <v>7988</v>
      </c>
      <c r="T91" s="159">
        <v>7988</v>
      </c>
      <c r="U91" s="154">
        <v>6656</v>
      </c>
      <c r="V91" s="138">
        <v>5787.5</v>
      </c>
      <c r="W91" s="133">
        <v>5787.5</v>
      </c>
      <c r="X91" s="131">
        <v>4630</v>
      </c>
      <c r="Y91" s="125">
        <f t="shared" si="14"/>
        <v>1</v>
      </c>
      <c r="AA91"/>
      <c r="AB91" s="203"/>
    </row>
    <row r="92" spans="1:28" s="126" customFormat="1" ht="24" customHeight="1" x14ac:dyDescent="0.35">
      <c r="A92" t="s">
        <v>58</v>
      </c>
      <c r="B92"/>
      <c r="C92" s="85" t="s">
        <v>46</v>
      </c>
      <c r="D92" s="80">
        <f t="shared" si="20"/>
        <v>32350</v>
      </c>
      <c r="E92" s="81">
        <f t="shared" si="20"/>
        <v>22640</v>
      </c>
      <c r="F92" s="11"/>
      <c r="G92" s="18"/>
      <c r="H92" s="30">
        <f t="shared" si="13"/>
        <v>32350</v>
      </c>
      <c r="I92" s="31">
        <f t="shared" si="13"/>
        <v>22640</v>
      </c>
      <c r="J92" s="25"/>
      <c r="K92" s="65">
        <f t="shared" si="15"/>
        <v>32340.600000000002</v>
      </c>
      <c r="L92" s="65">
        <f t="shared" si="16"/>
        <v>22638.420000000002</v>
      </c>
      <c r="M92" s="18"/>
      <c r="N92" s="65">
        <f t="shared" si="17"/>
        <v>32340.600000000002</v>
      </c>
      <c r="O92" s="65">
        <f t="shared" si="18"/>
        <v>22638.420000000002</v>
      </c>
      <c r="P92" s="18"/>
      <c r="Q92" s="170">
        <v>16170.300000000001</v>
      </c>
      <c r="R92" s="165">
        <v>16170.300000000001</v>
      </c>
      <c r="S92" s="154">
        <v>11978</v>
      </c>
      <c r="T92" s="159">
        <v>11978</v>
      </c>
      <c r="U92" s="154">
        <v>9981</v>
      </c>
      <c r="V92" s="138">
        <v>8678.75</v>
      </c>
      <c r="W92" s="133">
        <v>8678.75</v>
      </c>
      <c r="X92" s="131">
        <v>6943</v>
      </c>
      <c r="Y92" s="125">
        <f t="shared" si="14"/>
        <v>1</v>
      </c>
      <c r="AA92"/>
      <c r="AB92" s="203"/>
    </row>
    <row r="93" spans="1:28" s="126" customFormat="1" ht="24" customHeight="1" x14ac:dyDescent="0.35">
      <c r="A93" t="s">
        <v>58</v>
      </c>
      <c r="B93"/>
      <c r="C93" s="85" t="s">
        <v>47</v>
      </c>
      <c r="D93" s="80">
        <f t="shared" si="20"/>
        <v>10660</v>
      </c>
      <c r="E93" s="81">
        <f t="shared" si="20"/>
        <v>7460</v>
      </c>
      <c r="F93"/>
      <c r="G93" s="18"/>
      <c r="H93" s="30">
        <f t="shared" si="13"/>
        <v>10660</v>
      </c>
      <c r="I93" s="31">
        <f t="shared" si="13"/>
        <v>7460</v>
      </c>
      <c r="J93" s="25"/>
      <c r="K93" s="65">
        <f t="shared" si="15"/>
        <v>10654.2</v>
      </c>
      <c r="L93" s="65">
        <f t="shared" si="16"/>
        <v>7457.94</v>
      </c>
      <c r="M93" s="18"/>
      <c r="N93" s="65">
        <f t="shared" si="17"/>
        <v>10654.2</v>
      </c>
      <c r="O93" s="65">
        <f t="shared" si="18"/>
        <v>7457.94</v>
      </c>
      <c r="P93" s="18"/>
      <c r="Q93" s="170">
        <v>5327.1</v>
      </c>
      <c r="R93" s="165">
        <v>5327.1</v>
      </c>
      <c r="S93" s="154">
        <v>3946</v>
      </c>
      <c r="T93" s="159">
        <v>3946</v>
      </c>
      <c r="U93" s="154">
        <v>3288</v>
      </c>
      <c r="V93" s="138">
        <v>2859</v>
      </c>
      <c r="W93" s="133">
        <v>2858.75</v>
      </c>
      <c r="X93" s="131">
        <v>2287</v>
      </c>
      <c r="Y93" s="125">
        <f t="shared" si="14"/>
        <v>1</v>
      </c>
      <c r="AA93"/>
      <c r="AB93" s="203"/>
    </row>
    <row r="94" spans="1:28" s="126" customFormat="1" ht="24" customHeight="1" x14ac:dyDescent="0.35">
      <c r="A94" t="s">
        <v>58</v>
      </c>
      <c r="B94"/>
      <c r="C94" s="85" t="s">
        <v>48</v>
      </c>
      <c r="D94" s="80">
        <f t="shared" si="20"/>
        <v>12400</v>
      </c>
      <c r="E94" s="81">
        <f t="shared" si="20"/>
        <v>8680</v>
      </c>
      <c r="F94" s="11"/>
      <c r="G94" s="18"/>
      <c r="H94" s="30">
        <f t="shared" si="13"/>
        <v>12400</v>
      </c>
      <c r="I94" s="31">
        <f t="shared" si="13"/>
        <v>8680</v>
      </c>
      <c r="J94" s="25"/>
      <c r="K94" s="65">
        <f t="shared" si="15"/>
        <v>12393</v>
      </c>
      <c r="L94" s="65">
        <f t="shared" si="16"/>
        <v>8675.0999999999985</v>
      </c>
      <c r="M94" s="18"/>
      <c r="N94" s="65">
        <f t="shared" si="17"/>
        <v>12393</v>
      </c>
      <c r="O94" s="65">
        <f t="shared" si="18"/>
        <v>8675.0999999999985</v>
      </c>
      <c r="P94" s="18"/>
      <c r="Q94" s="170">
        <v>6196.5</v>
      </c>
      <c r="R94" s="165">
        <v>6196.5</v>
      </c>
      <c r="S94" s="154">
        <v>4590</v>
      </c>
      <c r="T94" s="159">
        <v>4590</v>
      </c>
      <c r="U94" s="154">
        <v>3825</v>
      </c>
      <c r="V94" s="138">
        <v>3326.25</v>
      </c>
      <c r="W94" s="133">
        <v>3326.25</v>
      </c>
      <c r="X94" s="131">
        <v>2661</v>
      </c>
      <c r="Y94" s="125">
        <f t="shared" si="14"/>
        <v>1</v>
      </c>
      <c r="AA94"/>
      <c r="AB94" s="203"/>
    </row>
    <row r="95" spans="1:28" s="126" customFormat="1" ht="24" customHeight="1" x14ac:dyDescent="0.35">
      <c r="A95" t="s">
        <v>58</v>
      </c>
      <c r="B95"/>
      <c r="C95" s="85" t="s">
        <v>49</v>
      </c>
      <c r="D95" s="80">
        <f t="shared" si="20"/>
        <v>15510</v>
      </c>
      <c r="E95" s="81">
        <f t="shared" si="20"/>
        <v>10860</v>
      </c>
      <c r="F95" s="11"/>
      <c r="G95" s="18"/>
      <c r="H95" s="30">
        <f t="shared" si="13"/>
        <v>15510</v>
      </c>
      <c r="I95" s="31">
        <f t="shared" si="13"/>
        <v>10860</v>
      </c>
      <c r="J95" s="25"/>
      <c r="K95" s="65">
        <f t="shared" si="15"/>
        <v>15500.7</v>
      </c>
      <c r="L95" s="65">
        <f t="shared" si="16"/>
        <v>10850.49</v>
      </c>
      <c r="M95" s="18"/>
      <c r="N95" s="65">
        <f t="shared" si="17"/>
        <v>15500.7</v>
      </c>
      <c r="O95" s="65">
        <f t="shared" si="18"/>
        <v>10850.49</v>
      </c>
      <c r="P95" s="18"/>
      <c r="Q95" s="170">
        <v>7750.35</v>
      </c>
      <c r="R95" s="165">
        <v>7750.35</v>
      </c>
      <c r="S95" s="154">
        <v>5741</v>
      </c>
      <c r="T95" s="159">
        <v>5741</v>
      </c>
      <c r="U95" s="154">
        <v>4784</v>
      </c>
      <c r="V95" s="138">
        <v>4160</v>
      </c>
      <c r="W95" s="133">
        <v>4160</v>
      </c>
      <c r="X95" s="131">
        <v>3328</v>
      </c>
      <c r="Y95" s="125">
        <f t="shared" si="14"/>
        <v>1</v>
      </c>
      <c r="AA95"/>
      <c r="AB95" s="203"/>
    </row>
    <row r="96" spans="1:28" s="126" customFormat="1" ht="24" customHeight="1" x14ac:dyDescent="0.35">
      <c r="A96" t="s">
        <v>58</v>
      </c>
      <c r="B96"/>
      <c r="C96" s="85" t="s">
        <v>50</v>
      </c>
      <c r="D96" s="80">
        <f t="shared" si="20"/>
        <v>21030</v>
      </c>
      <c r="E96" s="81">
        <f t="shared" si="20"/>
        <v>14720</v>
      </c>
      <c r="F96"/>
      <c r="G96" s="18"/>
      <c r="H96" s="30">
        <f t="shared" si="13"/>
        <v>21030</v>
      </c>
      <c r="I96" s="31">
        <f t="shared" si="13"/>
        <v>14720</v>
      </c>
      <c r="J96" s="25"/>
      <c r="K96" s="65">
        <f t="shared" si="15"/>
        <v>21022.2</v>
      </c>
      <c r="L96" s="65">
        <f t="shared" si="16"/>
        <v>14715.539999999999</v>
      </c>
      <c r="M96" s="18"/>
      <c r="N96" s="65">
        <f t="shared" si="17"/>
        <v>21022.2</v>
      </c>
      <c r="O96" s="65">
        <f t="shared" si="18"/>
        <v>14715.539999999999</v>
      </c>
      <c r="P96" s="18"/>
      <c r="Q96" s="170">
        <v>10511.1</v>
      </c>
      <c r="R96" s="165">
        <v>10511.1</v>
      </c>
      <c r="S96" s="154">
        <v>7786</v>
      </c>
      <c r="T96" s="159">
        <v>7786</v>
      </c>
      <c r="U96" s="154">
        <v>6488</v>
      </c>
      <c r="V96" s="138">
        <v>5641.25</v>
      </c>
      <c r="W96" s="133">
        <v>5641.25</v>
      </c>
      <c r="X96" s="131">
        <v>4513</v>
      </c>
      <c r="Y96" s="125">
        <f t="shared" si="14"/>
        <v>1</v>
      </c>
      <c r="AA96"/>
      <c r="AB96" s="203"/>
    </row>
    <row r="97" spans="1:28" s="126" customFormat="1" ht="18" customHeight="1" x14ac:dyDescent="0.35">
      <c r="A97"/>
      <c r="B97"/>
      <c r="C97" s="143"/>
      <c r="D97" s="145"/>
      <c r="E97" s="147"/>
      <c r="F97"/>
      <c r="G97" s="18"/>
      <c r="H97" s="30"/>
      <c r="I97" s="31"/>
      <c r="J97" s="25"/>
      <c r="K97" s="65"/>
      <c r="L97" s="65"/>
      <c r="M97" s="18"/>
      <c r="N97" s="65"/>
      <c r="O97" s="65"/>
      <c r="P97" s="18"/>
      <c r="Q97" s="170">
        <v>0</v>
      </c>
      <c r="R97" s="165">
        <v>0</v>
      </c>
      <c r="S97" s="153"/>
      <c r="T97" s="153"/>
      <c r="U97" s="153"/>
      <c r="V97" s="138"/>
      <c r="W97" s="133"/>
      <c r="X97" s="131"/>
      <c r="Y97" s="125" t="e">
        <f t="shared" si="14"/>
        <v>#DIV/0!</v>
      </c>
      <c r="AA97"/>
      <c r="AB97" s="203"/>
    </row>
    <row r="98" spans="1:28" s="126" customFormat="1" ht="24" customHeight="1" x14ac:dyDescent="0.35">
      <c r="A98" t="s">
        <v>58</v>
      </c>
      <c r="B98"/>
      <c r="C98" s="142" t="s">
        <v>96</v>
      </c>
      <c r="D98" s="144"/>
      <c r="E98" s="146"/>
      <c r="F98" s="148"/>
      <c r="G98" s="18"/>
      <c r="H98" s="30">
        <f t="shared" si="13"/>
        <v>10</v>
      </c>
      <c r="I98" s="31">
        <f t="shared" si="13"/>
        <v>10</v>
      </c>
      <c r="J98" s="25"/>
      <c r="K98" s="65">
        <f t="shared" si="15"/>
        <v>0</v>
      </c>
      <c r="L98" s="65">
        <f t="shared" si="16"/>
        <v>0</v>
      </c>
      <c r="M98" s="18"/>
      <c r="N98" s="65">
        <f t="shared" si="17"/>
        <v>0</v>
      </c>
      <c r="O98" s="65">
        <f t="shared" si="18"/>
        <v>0</v>
      </c>
      <c r="P98" s="18"/>
      <c r="Q98" s="170">
        <v>0</v>
      </c>
      <c r="R98" s="165">
        <v>0</v>
      </c>
      <c r="S98" s="153"/>
      <c r="T98" s="153"/>
      <c r="U98" s="153"/>
      <c r="V98" s="133"/>
      <c r="W98" s="133"/>
      <c r="X98" s="127"/>
      <c r="Y98" s="125" t="e">
        <f t="shared" si="14"/>
        <v>#DIV/0!</v>
      </c>
      <c r="AA98"/>
      <c r="AB98" s="203"/>
    </row>
    <row r="99" spans="1:28" s="126" customFormat="1" ht="24" customHeight="1" x14ac:dyDescent="0.35">
      <c r="A99" t="s">
        <v>58</v>
      </c>
      <c r="B99"/>
      <c r="C99" s="85" t="s">
        <v>95</v>
      </c>
      <c r="D99" s="80">
        <f t="shared" si="20"/>
        <v>27200</v>
      </c>
      <c r="E99" s="81">
        <f t="shared" si="20"/>
        <v>19040</v>
      </c>
      <c r="F99"/>
      <c r="G99" s="18"/>
      <c r="H99" s="30">
        <f t="shared" si="13"/>
        <v>27200</v>
      </c>
      <c r="I99" s="31">
        <f t="shared" si="13"/>
        <v>19040</v>
      </c>
      <c r="J99" s="25"/>
      <c r="K99" s="65">
        <f t="shared" si="15"/>
        <v>27199.800000000003</v>
      </c>
      <c r="L99" s="65">
        <f t="shared" si="16"/>
        <v>19039.86</v>
      </c>
      <c r="M99" s="18"/>
      <c r="N99" s="65">
        <f t="shared" si="17"/>
        <v>27199.800000000003</v>
      </c>
      <c r="O99" s="65">
        <f t="shared" si="18"/>
        <v>19039.86</v>
      </c>
      <c r="P99" s="18"/>
      <c r="Q99" s="170">
        <v>13599.900000000001</v>
      </c>
      <c r="R99" s="165">
        <v>13599.900000000001</v>
      </c>
      <c r="S99" s="154">
        <v>10074</v>
      </c>
      <c r="T99" s="159">
        <v>10074</v>
      </c>
      <c r="U99" s="154">
        <v>8395</v>
      </c>
      <c r="V99" s="138">
        <v>7300</v>
      </c>
      <c r="W99" s="133">
        <v>7300</v>
      </c>
      <c r="X99" s="131">
        <v>5840</v>
      </c>
      <c r="Y99" s="125">
        <f t="shared" si="14"/>
        <v>1</v>
      </c>
      <c r="AA99"/>
      <c r="AB99" s="203"/>
    </row>
    <row r="100" spans="1:28" s="126" customFormat="1" ht="24" customHeight="1" x14ac:dyDescent="0.35">
      <c r="A100" t="s">
        <v>58</v>
      </c>
      <c r="B100"/>
      <c r="C100" s="85" t="s">
        <v>97</v>
      </c>
      <c r="D100" s="80">
        <f t="shared" si="20"/>
        <v>46670</v>
      </c>
      <c r="E100" s="81">
        <f t="shared" si="20"/>
        <v>32670</v>
      </c>
      <c r="F100"/>
      <c r="G100" s="18"/>
      <c r="H100" s="30">
        <f t="shared" si="13"/>
        <v>46670</v>
      </c>
      <c r="I100" s="31">
        <f t="shared" si="13"/>
        <v>32670</v>
      </c>
      <c r="J100" s="25"/>
      <c r="K100" s="65">
        <f t="shared" si="15"/>
        <v>46666.8</v>
      </c>
      <c r="L100" s="65">
        <f t="shared" si="16"/>
        <v>32666.76</v>
      </c>
      <c r="M100" s="18"/>
      <c r="N100" s="65">
        <f t="shared" si="17"/>
        <v>46666.8</v>
      </c>
      <c r="O100" s="65">
        <f t="shared" si="18"/>
        <v>32666.76</v>
      </c>
      <c r="P100" s="18"/>
      <c r="Q100" s="170">
        <v>23333.4</v>
      </c>
      <c r="R100" s="165">
        <v>23333.4</v>
      </c>
      <c r="S100" s="154">
        <v>17284</v>
      </c>
      <c r="T100" s="159">
        <v>17284</v>
      </c>
      <c r="U100" s="154">
        <v>14403</v>
      </c>
      <c r="V100" s="138">
        <v>12523.75</v>
      </c>
      <c r="W100" s="133">
        <v>12523.75</v>
      </c>
      <c r="X100" s="131">
        <v>10019</v>
      </c>
      <c r="Y100" s="125">
        <f t="shared" si="14"/>
        <v>1</v>
      </c>
      <c r="AA100"/>
      <c r="AB100" s="203"/>
    </row>
    <row r="101" spans="1:28" s="126" customFormat="1" ht="24" customHeight="1" x14ac:dyDescent="0.35">
      <c r="A101" t="s">
        <v>58</v>
      </c>
      <c r="B101"/>
      <c r="C101" s="85" t="s">
        <v>98</v>
      </c>
      <c r="D101" s="80">
        <f t="shared" si="20"/>
        <v>90030</v>
      </c>
      <c r="E101" s="81">
        <f t="shared" si="20"/>
        <v>63020</v>
      </c>
      <c r="F101"/>
      <c r="G101" s="18"/>
      <c r="H101" s="30">
        <f t="shared" si="13"/>
        <v>90030</v>
      </c>
      <c r="I101" s="31">
        <f t="shared" si="13"/>
        <v>63020</v>
      </c>
      <c r="J101" s="25"/>
      <c r="K101" s="65">
        <f t="shared" si="15"/>
        <v>90020.700000000012</v>
      </c>
      <c r="L101" s="65">
        <f t="shared" si="16"/>
        <v>63014.490000000005</v>
      </c>
      <c r="M101" s="18"/>
      <c r="N101" s="65">
        <f t="shared" si="17"/>
        <v>90020.700000000012</v>
      </c>
      <c r="O101" s="65">
        <f t="shared" si="18"/>
        <v>63014.490000000005</v>
      </c>
      <c r="P101" s="18"/>
      <c r="Q101" s="170">
        <v>45010.350000000006</v>
      </c>
      <c r="R101" s="165">
        <v>45010.350000000006</v>
      </c>
      <c r="S101" s="154">
        <v>33341</v>
      </c>
      <c r="T101" s="159">
        <v>33341</v>
      </c>
      <c r="U101" s="154">
        <v>27784</v>
      </c>
      <c r="V101" s="138">
        <v>24160</v>
      </c>
      <c r="W101" s="133">
        <v>24160</v>
      </c>
      <c r="X101" s="131">
        <v>19328</v>
      </c>
      <c r="Y101" s="125">
        <f t="shared" si="14"/>
        <v>1</v>
      </c>
      <c r="AA101"/>
      <c r="AB101" s="203"/>
    </row>
    <row r="102" spans="1:28" s="126" customFormat="1" ht="24" customHeight="1" x14ac:dyDescent="0.35">
      <c r="A102" t="s">
        <v>58</v>
      </c>
      <c r="B102"/>
      <c r="C102" s="85" t="s">
        <v>99</v>
      </c>
      <c r="D102" s="80">
        <f t="shared" si="20"/>
        <v>125800</v>
      </c>
      <c r="E102" s="81">
        <f t="shared" si="20"/>
        <v>88060</v>
      </c>
      <c r="F102"/>
      <c r="G102" s="18"/>
      <c r="H102" s="30">
        <f t="shared" si="13"/>
        <v>125800</v>
      </c>
      <c r="I102" s="31">
        <f t="shared" si="13"/>
        <v>88060</v>
      </c>
      <c r="J102" s="25"/>
      <c r="K102" s="65">
        <f t="shared" si="15"/>
        <v>125790.3</v>
      </c>
      <c r="L102" s="65">
        <f t="shared" si="16"/>
        <v>88053.209999999992</v>
      </c>
      <c r="M102" s="18"/>
      <c r="N102" s="65">
        <f t="shared" si="17"/>
        <v>125790.3</v>
      </c>
      <c r="O102" s="65">
        <f t="shared" si="18"/>
        <v>88053.209999999992</v>
      </c>
      <c r="P102" s="18"/>
      <c r="Q102" s="170">
        <v>62895.15</v>
      </c>
      <c r="R102" s="165">
        <v>62895.15</v>
      </c>
      <c r="S102" s="154">
        <v>46589</v>
      </c>
      <c r="T102" s="159">
        <v>46589</v>
      </c>
      <c r="U102" s="154">
        <v>38824</v>
      </c>
      <c r="V102" s="138">
        <v>33760</v>
      </c>
      <c r="W102" s="133">
        <v>33760</v>
      </c>
      <c r="X102" s="131">
        <v>27008</v>
      </c>
      <c r="Y102" s="125">
        <f t="shared" si="14"/>
        <v>1</v>
      </c>
      <c r="AA102"/>
      <c r="AB102" s="203"/>
    </row>
    <row r="103" spans="1:28" s="126" customFormat="1" ht="24" customHeight="1" x14ac:dyDescent="0.35">
      <c r="A103"/>
      <c r="B103" s="140"/>
      <c r="C103" s="139" t="s">
        <v>100</v>
      </c>
      <c r="D103" s="80">
        <f t="shared" si="20"/>
        <v>103530</v>
      </c>
      <c r="E103" s="81">
        <f t="shared" si="20"/>
        <v>72480</v>
      </c>
      <c r="F103" s="141"/>
      <c r="G103" s="18"/>
      <c r="H103" s="30">
        <f t="shared" si="13"/>
        <v>103530</v>
      </c>
      <c r="I103" s="31">
        <f t="shared" si="13"/>
        <v>72480</v>
      </c>
      <c r="J103" s="25"/>
      <c r="K103" s="65">
        <f t="shared" si="15"/>
        <v>103528.8</v>
      </c>
      <c r="L103" s="65">
        <f t="shared" si="16"/>
        <v>72470.16</v>
      </c>
      <c r="M103" s="18"/>
      <c r="N103" s="65">
        <f t="shared" si="17"/>
        <v>103528.8</v>
      </c>
      <c r="O103" s="65">
        <f t="shared" si="18"/>
        <v>72470.16</v>
      </c>
      <c r="P103" s="18"/>
      <c r="Q103" s="170">
        <v>51764.4</v>
      </c>
      <c r="R103" s="165">
        <v>51764.4</v>
      </c>
      <c r="S103" s="154">
        <v>38344</v>
      </c>
      <c r="T103" s="159">
        <v>38344</v>
      </c>
      <c r="U103" s="154">
        <v>31953</v>
      </c>
      <c r="V103" s="138">
        <v>27785</v>
      </c>
      <c r="W103" s="133">
        <v>27785</v>
      </c>
      <c r="X103" s="131">
        <v>22228</v>
      </c>
      <c r="Y103" s="125">
        <f t="shared" si="14"/>
        <v>1</v>
      </c>
      <c r="AA103"/>
      <c r="AB103" s="203"/>
    </row>
    <row r="104" spans="1:28" s="126" customFormat="1" x14ac:dyDescent="0.35">
      <c r="A104"/>
      <c r="B104"/>
      <c r="C104" s="1"/>
      <c r="D104"/>
      <c r="E104"/>
      <c r="F104"/>
      <c r="G104" s="18"/>
      <c r="H104"/>
      <c r="I104"/>
      <c r="J104" s="18"/>
      <c r="K104" s="64"/>
      <c r="L104" s="64"/>
      <c r="M104" s="18"/>
      <c r="N104" s="64"/>
      <c r="O104" s="64"/>
      <c r="P104" s="18"/>
      <c r="Q104" s="170">
        <v>0</v>
      </c>
      <c r="R104" s="165">
        <v>0</v>
      </c>
      <c r="S104" s="153"/>
      <c r="T104" s="153"/>
      <c r="U104" s="153"/>
      <c r="V104" s="133">
        <v>0</v>
      </c>
      <c r="W104" s="133">
        <v>0</v>
      </c>
      <c r="X104" s="127"/>
      <c r="Y104" s="125" t="e">
        <f t="shared" si="14"/>
        <v>#DIV/0!</v>
      </c>
      <c r="AA104"/>
      <c r="AB104" s="203"/>
    </row>
    <row r="105" spans="1:28" s="126" customFormat="1" ht="24" customHeight="1" x14ac:dyDescent="0.35">
      <c r="A105" t="s">
        <v>58</v>
      </c>
      <c r="B105"/>
      <c r="C105" s="70" t="s">
        <v>110</v>
      </c>
      <c r="D105" s="74"/>
      <c r="E105" s="75"/>
      <c r="F105" s="73"/>
      <c r="G105" s="18"/>
      <c r="H105" s="30">
        <f t="shared" si="13"/>
        <v>10</v>
      </c>
      <c r="I105" s="31">
        <f t="shared" si="13"/>
        <v>10</v>
      </c>
      <c r="J105" s="25"/>
      <c r="K105" s="65">
        <f t="shared" si="15"/>
        <v>0</v>
      </c>
      <c r="L105" s="65">
        <f t="shared" si="16"/>
        <v>0</v>
      </c>
      <c r="M105" s="18"/>
      <c r="N105" s="65">
        <f t="shared" si="17"/>
        <v>0</v>
      </c>
      <c r="O105" s="65">
        <f t="shared" si="18"/>
        <v>0</v>
      </c>
      <c r="P105" s="18"/>
      <c r="Q105" s="170">
        <v>0</v>
      </c>
      <c r="R105" s="165">
        <v>0</v>
      </c>
      <c r="S105" s="153"/>
      <c r="T105" s="153"/>
      <c r="U105" s="153"/>
      <c r="V105" s="133"/>
      <c r="W105" s="133"/>
      <c r="X105" s="127"/>
      <c r="Y105" s="125" t="e">
        <f t="shared" si="14"/>
        <v>#DIV/0!</v>
      </c>
      <c r="AA105"/>
      <c r="AB105" s="203"/>
    </row>
    <row r="106" spans="1:28" s="126" customFormat="1" ht="24" customHeight="1" x14ac:dyDescent="0.35">
      <c r="A106" t="s">
        <v>58</v>
      </c>
      <c r="B106"/>
      <c r="C106" s="82" t="s">
        <v>109</v>
      </c>
      <c r="D106" s="80">
        <f t="shared" ref="D106:E107" si="21">H106</f>
        <v>27570</v>
      </c>
      <c r="E106" s="81">
        <f t="shared" si="21"/>
        <v>19300</v>
      </c>
      <c r="F106" s="3"/>
      <c r="G106" s="18"/>
      <c r="H106" s="30">
        <f t="shared" si="13"/>
        <v>27570</v>
      </c>
      <c r="I106" s="31">
        <f t="shared" si="13"/>
        <v>19300</v>
      </c>
      <c r="J106" s="25"/>
      <c r="K106" s="65">
        <f t="shared" si="15"/>
        <v>27561.600000000002</v>
      </c>
      <c r="L106" s="65">
        <f t="shared" si="16"/>
        <v>19293.12</v>
      </c>
      <c r="M106" s="18"/>
      <c r="N106" s="65">
        <f t="shared" si="17"/>
        <v>27561.600000000002</v>
      </c>
      <c r="O106" s="65">
        <f t="shared" si="18"/>
        <v>19293.12</v>
      </c>
      <c r="P106" s="18"/>
      <c r="Q106" s="170">
        <v>13780.800000000001</v>
      </c>
      <c r="R106" s="165">
        <v>13780.800000000001</v>
      </c>
      <c r="S106" s="154">
        <v>10208</v>
      </c>
      <c r="T106" s="159">
        <v>10208</v>
      </c>
      <c r="U106" s="154">
        <v>8506</v>
      </c>
      <c r="V106" s="138">
        <v>7396</v>
      </c>
      <c r="W106" s="133">
        <v>7396.25</v>
      </c>
      <c r="X106" s="131">
        <v>5917</v>
      </c>
      <c r="Y106" s="125">
        <f t="shared" si="14"/>
        <v>1</v>
      </c>
      <c r="AA106"/>
      <c r="AB106" s="203"/>
    </row>
    <row r="107" spans="1:28" s="126" customFormat="1" ht="24" customHeight="1" x14ac:dyDescent="0.35">
      <c r="A107" t="s">
        <v>58</v>
      </c>
      <c r="B107"/>
      <c r="C107" s="82" t="s">
        <v>111</v>
      </c>
      <c r="D107" s="80">
        <f t="shared" si="21"/>
        <v>62790</v>
      </c>
      <c r="E107" s="81">
        <f t="shared" si="21"/>
        <v>43950</v>
      </c>
      <c r="F107" s="3"/>
      <c r="G107" s="18"/>
      <c r="H107" s="30">
        <f t="shared" si="13"/>
        <v>62790</v>
      </c>
      <c r="I107" s="31">
        <f t="shared" si="13"/>
        <v>43950</v>
      </c>
      <c r="J107" s="25"/>
      <c r="K107" s="65">
        <f t="shared" si="15"/>
        <v>62780.4</v>
      </c>
      <c r="L107" s="65">
        <f t="shared" si="16"/>
        <v>43946.28</v>
      </c>
      <c r="M107" s="18"/>
      <c r="N107" s="65">
        <f t="shared" si="17"/>
        <v>62780.4</v>
      </c>
      <c r="O107" s="65">
        <f t="shared" si="18"/>
        <v>43946.28</v>
      </c>
      <c r="P107" s="18"/>
      <c r="Q107" s="170">
        <v>31390.2</v>
      </c>
      <c r="R107" s="165">
        <v>31390.2</v>
      </c>
      <c r="S107" s="154">
        <v>23252</v>
      </c>
      <c r="T107" s="159">
        <v>23252</v>
      </c>
      <c r="U107" s="154">
        <v>19376</v>
      </c>
      <c r="V107" s="138">
        <v>16848</v>
      </c>
      <c r="W107" s="133">
        <v>16847.5</v>
      </c>
      <c r="X107" s="131">
        <v>13478</v>
      </c>
      <c r="Y107" s="125">
        <f t="shared" si="14"/>
        <v>1</v>
      </c>
      <c r="AA107"/>
      <c r="AB107" s="203"/>
    </row>
    <row r="108" spans="1:28" s="126" customFormat="1" ht="24" customHeight="1" x14ac:dyDescent="0.35">
      <c r="A108"/>
      <c r="B108"/>
      <c r="C108" s="13"/>
      <c r="D108" s="68"/>
      <c r="E108" s="69"/>
      <c r="F108" s="223">
        <f>Q1</f>
        <v>45647</v>
      </c>
      <c r="G108" s="18"/>
      <c r="H108" s="30">
        <f t="shared" si="13"/>
        <v>10</v>
      </c>
      <c r="I108" s="31">
        <f t="shared" si="13"/>
        <v>10</v>
      </c>
      <c r="J108" s="25"/>
      <c r="K108" s="65">
        <f t="shared" si="15"/>
        <v>0</v>
      </c>
      <c r="L108" s="65">
        <f t="shared" si="16"/>
        <v>0</v>
      </c>
      <c r="M108" s="18"/>
      <c r="N108" s="65">
        <f t="shared" si="17"/>
        <v>0</v>
      </c>
      <c r="O108" s="65">
        <f t="shared" si="18"/>
        <v>0</v>
      </c>
      <c r="P108" s="18"/>
      <c r="Q108" s="170"/>
      <c r="R108" s="164"/>
      <c r="S108" s="153"/>
      <c r="T108" s="153"/>
      <c r="U108" s="153"/>
      <c r="V108" s="133"/>
      <c r="W108" s="133"/>
      <c r="X108" s="127"/>
      <c r="Y108"/>
      <c r="AA108"/>
      <c r="AB108" s="203"/>
    </row>
    <row r="109" spans="1:28" s="126" customFormat="1" ht="24" customHeight="1" x14ac:dyDescent="0.35">
      <c r="A109"/>
      <c r="B109"/>
      <c r="C109" s="13"/>
      <c r="D109" s="68"/>
      <c r="E109" s="69"/>
      <c r="F109" s="224"/>
      <c r="G109" s="18"/>
      <c r="H109" s="30"/>
      <c r="I109" s="31"/>
      <c r="J109" s="25"/>
      <c r="K109" s="65"/>
      <c r="L109" s="65"/>
      <c r="M109" s="18"/>
      <c r="N109" s="65"/>
      <c r="O109" s="65"/>
      <c r="P109" s="18"/>
      <c r="Q109" s="170"/>
      <c r="R109" s="164"/>
      <c r="S109" s="153"/>
      <c r="T109" s="153"/>
      <c r="U109" s="153"/>
      <c r="V109" s="133"/>
      <c r="W109" s="133"/>
      <c r="X109" s="127"/>
      <c r="Y109"/>
      <c r="AA109"/>
      <c r="AB109" s="203"/>
    </row>
    <row r="110" spans="1:28" ht="23.25" x14ac:dyDescent="0.35">
      <c r="C110" s="13"/>
      <c r="D110" s="177" t="s">
        <v>235</v>
      </c>
      <c r="E110" s="113"/>
      <c r="F110" s="178" t="s">
        <v>234</v>
      </c>
    </row>
    <row r="111" spans="1:28" ht="23.25" x14ac:dyDescent="0.35">
      <c r="C111" s="184" t="s">
        <v>136</v>
      </c>
      <c r="D111" s="114"/>
      <c r="E111" s="115"/>
      <c r="F111" s="111"/>
    </row>
    <row r="112" spans="1:28" ht="23.25" x14ac:dyDescent="0.35">
      <c r="C112" s="123" t="s">
        <v>113</v>
      </c>
      <c r="D112" s="117">
        <v>44750</v>
      </c>
      <c r="E112" s="118">
        <v>31350</v>
      </c>
    </row>
    <row r="113" spans="3:6" ht="23.25" x14ac:dyDescent="0.35">
      <c r="C113" s="123" t="s">
        <v>114</v>
      </c>
      <c r="D113" s="117">
        <v>74600</v>
      </c>
      <c r="E113" s="118">
        <v>52250</v>
      </c>
    </row>
    <row r="114" spans="3:6" ht="23.25" x14ac:dyDescent="0.35">
      <c r="C114" s="123" t="s">
        <v>115</v>
      </c>
      <c r="D114" s="117">
        <v>119350</v>
      </c>
      <c r="E114" s="118">
        <v>83550</v>
      </c>
    </row>
    <row r="115" spans="3:6" ht="21.95" customHeight="1" x14ac:dyDescent="0.35">
      <c r="C115" s="17"/>
      <c r="D115" s="68"/>
      <c r="E115" s="69"/>
    </row>
    <row r="116" spans="3:6" ht="23.25" x14ac:dyDescent="0.35">
      <c r="C116" s="184" t="s">
        <v>104</v>
      </c>
      <c r="D116" s="114"/>
      <c r="E116" s="115"/>
      <c r="F116" s="111"/>
    </row>
    <row r="117" spans="3:6" ht="23.25" x14ac:dyDescent="0.35">
      <c r="C117" s="123" t="s">
        <v>116</v>
      </c>
      <c r="D117" s="117">
        <v>44750</v>
      </c>
      <c r="E117" s="118">
        <v>31350</v>
      </c>
    </row>
    <row r="118" spans="3:6" ht="23.25" x14ac:dyDescent="0.35">
      <c r="C118" s="123" t="s">
        <v>117</v>
      </c>
      <c r="D118" s="117">
        <v>74600</v>
      </c>
      <c r="E118" s="118">
        <v>52250</v>
      </c>
    </row>
    <row r="119" spans="3:6" ht="23.25" x14ac:dyDescent="0.35">
      <c r="C119" s="123" t="s">
        <v>118</v>
      </c>
      <c r="D119" s="117">
        <v>89500</v>
      </c>
      <c r="E119" s="118">
        <v>62650</v>
      </c>
    </row>
    <row r="120" spans="3:6" ht="23.25" x14ac:dyDescent="0.35">
      <c r="C120" s="123" t="s">
        <v>225</v>
      </c>
      <c r="D120" s="117">
        <v>134250</v>
      </c>
      <c r="E120" s="118">
        <v>94000</v>
      </c>
    </row>
    <row r="121" spans="3:6" ht="21.95" customHeight="1" x14ac:dyDescent="0.35">
      <c r="C121" s="17"/>
      <c r="D121" s="68"/>
      <c r="E121" s="69"/>
    </row>
    <row r="122" spans="3:6" ht="23.25" x14ac:dyDescent="0.35">
      <c r="C122" s="185" t="s">
        <v>51</v>
      </c>
      <c r="D122" s="114"/>
      <c r="E122" s="115"/>
      <c r="F122" s="112"/>
    </row>
    <row r="123" spans="3:6" ht="23.25" x14ac:dyDescent="0.35">
      <c r="C123" s="120" t="s">
        <v>119</v>
      </c>
      <c r="D123" s="117">
        <v>60250</v>
      </c>
      <c r="E123" s="118">
        <v>42150</v>
      </c>
      <c r="F123" s="7"/>
    </row>
    <row r="124" spans="3:6" ht="23.25" x14ac:dyDescent="0.35">
      <c r="C124" s="120" t="s">
        <v>120</v>
      </c>
      <c r="D124" s="117">
        <v>79750</v>
      </c>
      <c r="E124" s="118">
        <v>55850</v>
      </c>
      <c r="F124" s="7"/>
    </row>
    <row r="125" spans="3:6" ht="23.25" x14ac:dyDescent="0.35">
      <c r="C125" s="120" t="s">
        <v>121</v>
      </c>
      <c r="D125" s="117">
        <v>139400</v>
      </c>
      <c r="E125" s="118">
        <v>97600</v>
      </c>
      <c r="F125" s="7"/>
    </row>
    <row r="126" spans="3:6" ht="21.95" customHeight="1" x14ac:dyDescent="0.35">
      <c r="C126" s="12"/>
      <c r="D126" s="68"/>
      <c r="E126" s="69"/>
      <c r="F126" s="7"/>
    </row>
    <row r="127" spans="3:6" ht="23.25" x14ac:dyDescent="0.35">
      <c r="C127" s="185" t="s">
        <v>52</v>
      </c>
      <c r="D127" s="114"/>
      <c r="E127" s="115"/>
      <c r="F127" s="112"/>
    </row>
    <row r="128" spans="3:6" ht="23.25" x14ac:dyDescent="0.35">
      <c r="C128" s="119" t="s">
        <v>122</v>
      </c>
      <c r="D128" s="117">
        <v>23350</v>
      </c>
      <c r="E128" s="118">
        <v>16350</v>
      </c>
      <c r="F128" s="8"/>
    </row>
    <row r="129" spans="3:6" ht="23.25" x14ac:dyDescent="0.35">
      <c r="C129" s="119" t="s">
        <v>123</v>
      </c>
      <c r="D129" s="117">
        <v>45300</v>
      </c>
      <c r="E129" s="118">
        <v>31700</v>
      </c>
      <c r="F129" s="8"/>
    </row>
    <row r="130" spans="3:6" ht="23.25" x14ac:dyDescent="0.35">
      <c r="C130" s="119" t="s">
        <v>124</v>
      </c>
      <c r="D130" s="117">
        <v>75700</v>
      </c>
      <c r="E130" s="118">
        <v>53000</v>
      </c>
      <c r="F130" s="8"/>
    </row>
    <row r="131" spans="3:6" ht="23.25" x14ac:dyDescent="0.35">
      <c r="C131" s="150"/>
      <c r="D131" s="68"/>
      <c r="E131" s="69"/>
      <c r="F131" s="8"/>
    </row>
    <row r="132" spans="3:6" ht="23.25" x14ac:dyDescent="0.35">
      <c r="C132" s="186" t="s">
        <v>53</v>
      </c>
      <c r="D132" s="121"/>
      <c r="E132" s="122"/>
      <c r="F132" s="112"/>
    </row>
    <row r="133" spans="3:6" ht="23.25" x14ac:dyDescent="0.35">
      <c r="C133" s="120" t="s">
        <v>125</v>
      </c>
      <c r="D133" s="117">
        <v>48750</v>
      </c>
      <c r="E133" s="118">
        <v>34150</v>
      </c>
      <c r="F133" s="7"/>
    </row>
    <row r="134" spans="3:6" ht="23.25" x14ac:dyDescent="0.35">
      <c r="C134" s="120" t="s">
        <v>126</v>
      </c>
      <c r="D134" s="117">
        <v>67050</v>
      </c>
      <c r="E134" s="118">
        <v>46950</v>
      </c>
      <c r="F134" s="8"/>
    </row>
    <row r="135" spans="3:6" ht="23.25" x14ac:dyDescent="0.35">
      <c r="C135" s="120" t="s">
        <v>127</v>
      </c>
      <c r="D135" s="117">
        <v>82300</v>
      </c>
      <c r="E135" s="118">
        <v>57600</v>
      </c>
      <c r="F135" s="8"/>
    </row>
    <row r="136" spans="3:6" ht="23.25" x14ac:dyDescent="0.35">
      <c r="C136" s="152"/>
      <c r="D136" s="68"/>
      <c r="E136" s="69"/>
      <c r="F136" s="8"/>
    </row>
    <row r="137" spans="3:6" ht="23.25" x14ac:dyDescent="0.35">
      <c r="C137" s="186" t="s">
        <v>187</v>
      </c>
      <c r="D137" s="121"/>
      <c r="E137" s="122"/>
      <c r="F137" s="112"/>
    </row>
    <row r="138" spans="3:6" ht="23.25" x14ac:dyDescent="0.35">
      <c r="C138" s="120" t="s">
        <v>188</v>
      </c>
      <c r="D138" s="117">
        <v>14700</v>
      </c>
      <c r="E138" s="118">
        <v>10300</v>
      </c>
      <c r="F138" s="7"/>
    </row>
    <row r="139" spans="3:6" ht="23.25" x14ac:dyDescent="0.35">
      <c r="C139" s="120" t="s">
        <v>189</v>
      </c>
      <c r="D139" s="117">
        <v>14700</v>
      </c>
      <c r="E139" s="118">
        <v>10300</v>
      </c>
      <c r="F139" s="8"/>
    </row>
    <row r="140" spans="3:6" ht="23.25" x14ac:dyDescent="0.35">
      <c r="C140" s="120" t="s">
        <v>190</v>
      </c>
      <c r="D140" s="117">
        <v>14700</v>
      </c>
      <c r="E140" s="118">
        <v>10300</v>
      </c>
      <c r="F140" s="8"/>
    </row>
    <row r="141" spans="3:6" ht="23.25" x14ac:dyDescent="0.35">
      <c r="C141" s="152"/>
      <c r="D141" s="68"/>
      <c r="E141" s="69"/>
      <c r="F141" s="8"/>
    </row>
    <row r="142" spans="3:6" ht="23.25" x14ac:dyDescent="0.35">
      <c r="C142" s="13"/>
      <c r="D142" s="68"/>
      <c r="E142" s="69"/>
      <c r="F142" s="8"/>
    </row>
    <row r="143" spans="3:6" ht="23.25" x14ac:dyDescent="0.35">
      <c r="C143" s="185" t="s">
        <v>196</v>
      </c>
      <c r="D143" s="114"/>
      <c r="E143" s="115"/>
      <c r="F143" s="111"/>
    </row>
    <row r="144" spans="3:6" ht="23.25" x14ac:dyDescent="0.35">
      <c r="C144" s="119" t="s">
        <v>197</v>
      </c>
      <c r="D144" s="117">
        <v>76500</v>
      </c>
      <c r="E144" s="118">
        <v>53550</v>
      </c>
      <c r="F144" s="8"/>
    </row>
    <row r="145" spans="3:6" ht="23.25" x14ac:dyDescent="0.35">
      <c r="C145" s="13"/>
      <c r="D145" s="68"/>
      <c r="E145" s="69"/>
      <c r="F145" s="8"/>
    </row>
    <row r="146" spans="3:6" ht="23.25" x14ac:dyDescent="0.35">
      <c r="C146" s="187" t="s">
        <v>191</v>
      </c>
      <c r="D146" s="114"/>
      <c r="E146" s="115"/>
      <c r="F146" s="112"/>
    </row>
    <row r="147" spans="3:6" ht="23.25" x14ac:dyDescent="0.35">
      <c r="C147" s="116" t="s">
        <v>192</v>
      </c>
      <c r="D147" s="117">
        <v>61150</v>
      </c>
      <c r="E147" s="118">
        <v>42850</v>
      </c>
      <c r="F147" s="8"/>
    </row>
    <row r="148" spans="3:6" ht="23.25" x14ac:dyDescent="0.35">
      <c r="C148" s="116" t="s">
        <v>193</v>
      </c>
      <c r="D148" s="117">
        <v>99200</v>
      </c>
      <c r="E148" s="118">
        <v>69450</v>
      </c>
      <c r="F148" s="8"/>
    </row>
    <row r="149" spans="3:6" ht="23.25" x14ac:dyDescent="0.35">
      <c r="D149" s="68"/>
      <c r="E149" s="69"/>
      <c r="F149" s="8"/>
    </row>
    <row r="150" spans="3:6" ht="23.25" x14ac:dyDescent="0.35">
      <c r="C150" s="187" t="s">
        <v>27</v>
      </c>
      <c r="D150" s="114"/>
      <c r="E150" s="115"/>
      <c r="F150" s="112"/>
    </row>
    <row r="151" spans="3:6" ht="23.25" x14ac:dyDescent="0.35">
      <c r="C151" s="119" t="s">
        <v>194</v>
      </c>
      <c r="D151" s="117">
        <v>31050</v>
      </c>
      <c r="E151" s="118">
        <v>21750</v>
      </c>
    </row>
    <row r="152" spans="3:6" ht="23.25" x14ac:dyDescent="0.35">
      <c r="C152" s="119" t="s">
        <v>230</v>
      </c>
      <c r="D152" s="117">
        <v>38500</v>
      </c>
      <c r="E152" s="118">
        <v>26950</v>
      </c>
    </row>
    <row r="153" spans="3:6" ht="23.25" x14ac:dyDescent="0.35">
      <c r="C153" s="119" t="s">
        <v>214</v>
      </c>
      <c r="D153" s="117">
        <v>61300</v>
      </c>
      <c r="E153" s="118">
        <v>42900</v>
      </c>
    </row>
    <row r="154" spans="3:6" ht="23.25" x14ac:dyDescent="0.35">
      <c r="C154" s="119" t="s">
        <v>229</v>
      </c>
      <c r="D154" s="117">
        <v>51200</v>
      </c>
      <c r="E154" s="118">
        <v>35850</v>
      </c>
    </row>
    <row r="155" spans="3:6" ht="23.25" x14ac:dyDescent="0.35">
      <c r="C155" s="119" t="s">
        <v>195</v>
      </c>
      <c r="D155" s="117">
        <v>80900</v>
      </c>
      <c r="E155" s="118">
        <v>56650</v>
      </c>
    </row>
    <row r="156" spans="3:6" ht="23.25" x14ac:dyDescent="0.35">
      <c r="C156" s="119" t="s">
        <v>228</v>
      </c>
      <c r="D156" s="117">
        <v>61300</v>
      </c>
      <c r="E156" s="118">
        <v>42900</v>
      </c>
    </row>
    <row r="157" spans="3:6" ht="23.25" x14ac:dyDescent="0.35">
      <c r="C157" s="119" t="s">
        <v>213</v>
      </c>
      <c r="D157" s="117">
        <v>100800</v>
      </c>
      <c r="E157" s="118">
        <v>70550</v>
      </c>
      <c r="F157" s="7"/>
    </row>
    <row r="158" spans="3:6" ht="23.25" x14ac:dyDescent="0.35">
      <c r="C158" s="9"/>
      <c r="D158" s="68"/>
      <c r="E158" s="69"/>
      <c r="F158" s="7"/>
    </row>
    <row r="159" spans="3:6" ht="23.25" x14ac:dyDescent="0.35">
      <c r="C159" s="185" t="s">
        <v>54</v>
      </c>
      <c r="D159" s="114"/>
      <c r="E159" s="115"/>
      <c r="F159" s="112"/>
    </row>
    <row r="160" spans="3:6" ht="23.25" x14ac:dyDescent="0.35">
      <c r="C160" s="120" t="s">
        <v>128</v>
      </c>
      <c r="D160" s="117">
        <v>30350</v>
      </c>
      <c r="E160" s="118">
        <v>21250</v>
      </c>
      <c r="F160" s="7"/>
    </row>
    <row r="161" spans="3:6" ht="23.25" x14ac:dyDescent="0.35">
      <c r="C161" s="120" t="s">
        <v>129</v>
      </c>
      <c r="D161" s="117">
        <v>45400</v>
      </c>
      <c r="E161" s="118">
        <v>31750</v>
      </c>
    </row>
    <row r="162" spans="3:6" ht="23.25" x14ac:dyDescent="0.35">
      <c r="C162" s="120" t="s">
        <v>182</v>
      </c>
      <c r="D162" s="117">
        <v>86100</v>
      </c>
      <c r="E162" s="118">
        <v>60250</v>
      </c>
    </row>
    <row r="163" spans="3:6" ht="23.25" x14ac:dyDescent="0.35">
      <c r="C163" s="152"/>
      <c r="D163" s="68"/>
      <c r="E163" s="69"/>
    </row>
    <row r="164" spans="3:6" ht="23.25" x14ac:dyDescent="0.35">
      <c r="C164" s="185" t="s">
        <v>62</v>
      </c>
      <c r="D164" s="114"/>
      <c r="E164" s="115"/>
      <c r="F164" s="111"/>
    </row>
    <row r="165" spans="3:6" ht="23.25" x14ac:dyDescent="0.35">
      <c r="C165" s="119" t="s">
        <v>130</v>
      </c>
      <c r="D165" s="117">
        <v>37600</v>
      </c>
      <c r="E165" s="118">
        <v>26300</v>
      </c>
      <c r="F165" s="8"/>
    </row>
    <row r="166" spans="3:6" ht="23.25" x14ac:dyDescent="0.35">
      <c r="C166" s="13"/>
      <c r="D166" s="68"/>
      <c r="E166" s="69"/>
      <c r="F166" s="8"/>
    </row>
    <row r="167" spans="3:6" ht="23.25" x14ac:dyDescent="0.35">
      <c r="C167" s="185" t="s">
        <v>181</v>
      </c>
      <c r="D167" s="114"/>
      <c r="E167" s="115"/>
      <c r="F167" s="111"/>
    </row>
    <row r="168" spans="3:6" ht="23.25" x14ac:dyDescent="0.35">
      <c r="C168" s="119" t="s">
        <v>131</v>
      </c>
      <c r="D168" s="117">
        <v>26850</v>
      </c>
      <c r="E168" s="118">
        <v>18800</v>
      </c>
      <c r="F168" s="8"/>
    </row>
    <row r="169" spans="3:6" ht="23.25" x14ac:dyDescent="0.35">
      <c r="C169" s="13"/>
      <c r="D169" s="68"/>
      <c r="E169" s="69"/>
      <c r="F169" s="8"/>
    </row>
    <row r="170" spans="3:6" ht="23.25" x14ac:dyDescent="0.35">
      <c r="C170" s="187" t="s">
        <v>55</v>
      </c>
      <c r="D170" s="114"/>
      <c r="E170" s="115"/>
      <c r="F170" s="112"/>
    </row>
    <row r="171" spans="3:6" ht="23.25" x14ac:dyDescent="0.35">
      <c r="C171" s="116" t="s">
        <v>133</v>
      </c>
      <c r="D171" s="117">
        <v>33650</v>
      </c>
      <c r="E171" s="118">
        <v>23550</v>
      </c>
      <c r="F171" s="8"/>
    </row>
    <row r="172" spans="3:6" ht="23.25" x14ac:dyDescent="0.35">
      <c r="C172" s="116" t="s">
        <v>132</v>
      </c>
      <c r="D172" s="117">
        <v>56250</v>
      </c>
      <c r="E172" s="118">
        <v>39350</v>
      </c>
      <c r="F172" s="8"/>
    </row>
    <row r="173" spans="3:6" ht="23.25" x14ac:dyDescent="0.35">
      <c r="D173" s="68"/>
      <c r="E173" s="69"/>
      <c r="F173" s="8"/>
    </row>
    <row r="174" spans="3:6" ht="23.25" x14ac:dyDescent="0.35">
      <c r="D174" s="68"/>
      <c r="E174" s="69"/>
      <c r="F174" s="8"/>
    </row>
    <row r="175" spans="3:6" ht="23.25" x14ac:dyDescent="0.35">
      <c r="C175" s="188" t="s">
        <v>56</v>
      </c>
      <c r="D175" s="114"/>
      <c r="E175" s="115"/>
      <c r="F175" s="111"/>
    </row>
    <row r="176" spans="3:6" ht="23.25" x14ac:dyDescent="0.35">
      <c r="C176" s="116" t="s">
        <v>135</v>
      </c>
      <c r="D176" s="117">
        <v>62800</v>
      </c>
      <c r="E176" s="118">
        <v>44000</v>
      </c>
    </row>
    <row r="177" spans="3:6" ht="23.25" x14ac:dyDescent="0.35">
      <c r="C177" s="116" t="s">
        <v>134</v>
      </c>
      <c r="D177" s="117">
        <v>108950</v>
      </c>
      <c r="E177" s="118">
        <v>76250</v>
      </c>
      <c r="F177" s="14"/>
    </row>
    <row r="178" spans="3:6" x14ac:dyDescent="0.35">
      <c r="D178" s="14"/>
      <c r="E178" s="14"/>
      <c r="F178" s="14"/>
    </row>
    <row r="179" spans="3:6" ht="23.25" x14ac:dyDescent="0.35">
      <c r="C179" s="185" t="s">
        <v>226</v>
      </c>
      <c r="D179" s="114"/>
      <c r="E179" s="115"/>
      <c r="F179" s="111"/>
    </row>
    <row r="180" spans="3:6" ht="23.25" x14ac:dyDescent="0.35">
      <c r="C180" s="119" t="s">
        <v>227</v>
      </c>
      <c r="D180" s="117">
        <v>339300</v>
      </c>
      <c r="E180" s="118">
        <v>237500</v>
      </c>
      <c r="F180" s="8"/>
    </row>
    <row r="181" spans="3:6" ht="23.25" x14ac:dyDescent="0.35">
      <c r="C181" s="13"/>
      <c r="D181" s="68"/>
      <c r="E181" s="69"/>
      <c r="F181" s="8"/>
    </row>
    <row r="182" spans="3:6" ht="23.25" x14ac:dyDescent="0.35">
      <c r="C182" s="185" t="s">
        <v>183</v>
      </c>
      <c r="D182" s="114"/>
      <c r="E182" s="115"/>
      <c r="F182" s="112"/>
    </row>
    <row r="183" spans="3:6" ht="23.25" x14ac:dyDescent="0.35">
      <c r="C183" s="120" t="s">
        <v>184</v>
      </c>
      <c r="D183" s="117">
        <v>34500</v>
      </c>
      <c r="E183" s="118">
        <v>24150</v>
      </c>
      <c r="F183" s="7"/>
    </row>
    <row r="184" spans="3:6" ht="23.25" x14ac:dyDescent="0.35">
      <c r="C184" s="120" t="s">
        <v>185</v>
      </c>
      <c r="D184" s="117">
        <v>62050</v>
      </c>
      <c r="E184" s="118">
        <v>43450</v>
      </c>
    </row>
    <row r="185" spans="3:6" ht="23.25" x14ac:dyDescent="0.35">
      <c r="C185" s="120" t="s">
        <v>186</v>
      </c>
      <c r="D185" s="117">
        <v>117150</v>
      </c>
      <c r="E185" s="118">
        <v>82000</v>
      </c>
    </row>
    <row r="186" spans="3:6" x14ac:dyDescent="0.35">
      <c r="D186" s="14"/>
      <c r="E186" s="14"/>
      <c r="F186" s="14"/>
    </row>
    <row r="187" spans="3:6" ht="23.25" x14ac:dyDescent="0.35">
      <c r="C187" s="185" t="s">
        <v>216</v>
      </c>
      <c r="D187" s="114"/>
      <c r="E187" s="115"/>
      <c r="F187" s="112"/>
    </row>
    <row r="188" spans="3:6" ht="23.25" x14ac:dyDescent="0.35">
      <c r="C188" s="120" t="s">
        <v>217</v>
      </c>
      <c r="D188" s="117">
        <v>30550</v>
      </c>
      <c r="E188" s="118">
        <v>21400</v>
      </c>
      <c r="F188" s="7"/>
    </row>
    <row r="189" spans="3:6" ht="23.25" x14ac:dyDescent="0.35">
      <c r="C189" s="120" t="s">
        <v>218</v>
      </c>
      <c r="D189" s="117">
        <v>47600</v>
      </c>
      <c r="E189" s="118">
        <v>33300</v>
      </c>
    </row>
    <row r="190" spans="3:6" ht="23.25" x14ac:dyDescent="0.35">
      <c r="C190" s="120" t="s">
        <v>219</v>
      </c>
      <c r="D190" s="117">
        <v>64150</v>
      </c>
      <c r="E190" s="118">
        <v>44900</v>
      </c>
    </row>
    <row r="191" spans="3:6" x14ac:dyDescent="0.35">
      <c r="D191" s="14"/>
      <c r="E191" s="14"/>
      <c r="F191" s="14"/>
    </row>
    <row r="192" spans="3:6" ht="23.25" x14ac:dyDescent="0.35">
      <c r="C192" s="185" t="s">
        <v>198</v>
      </c>
      <c r="D192" s="114"/>
      <c r="E192" s="115"/>
      <c r="F192" s="111"/>
    </row>
    <row r="193" spans="3:6" ht="23.25" x14ac:dyDescent="0.35">
      <c r="C193" s="119" t="s">
        <v>199</v>
      </c>
      <c r="D193" s="117">
        <v>331600</v>
      </c>
      <c r="E193" s="118">
        <v>232150</v>
      </c>
      <c r="F193" s="8"/>
    </row>
    <row r="194" spans="3:6" ht="23.25" x14ac:dyDescent="0.35">
      <c r="C194" s="13"/>
      <c r="D194" s="68"/>
      <c r="E194" s="69"/>
      <c r="F194" s="8"/>
    </row>
    <row r="195" spans="3:6" ht="23.25" x14ac:dyDescent="0.35">
      <c r="C195" s="185" t="s">
        <v>200</v>
      </c>
      <c r="D195" s="114"/>
      <c r="E195" s="115"/>
      <c r="F195" s="111"/>
    </row>
    <row r="196" spans="3:6" ht="23.25" x14ac:dyDescent="0.35">
      <c r="C196" s="119" t="s">
        <v>215</v>
      </c>
      <c r="D196" s="117">
        <v>58600</v>
      </c>
      <c r="E196" s="118">
        <v>41050</v>
      </c>
      <c r="F196" s="8"/>
    </row>
    <row r="197" spans="3:6" x14ac:dyDescent="0.35">
      <c r="F197" s="223">
        <v>45337</v>
      </c>
    </row>
    <row r="199" spans="3:6" ht="23.45" customHeight="1" x14ac:dyDescent="0.35">
      <c r="C199" s="13"/>
      <c r="D199" s="179" t="s">
        <v>235</v>
      </c>
      <c r="E199" s="97"/>
      <c r="F199" s="180" t="s">
        <v>236</v>
      </c>
    </row>
    <row r="200" spans="3:6" ht="23.45" customHeight="1" thickBot="1" x14ac:dyDescent="0.4">
      <c r="C200" s="181" t="s">
        <v>102</v>
      </c>
      <c r="D200" s="104"/>
      <c r="E200" s="105"/>
      <c r="F200" s="98"/>
    </row>
    <row r="201" spans="3:6" ht="23.45" customHeight="1" x14ac:dyDescent="0.35">
      <c r="C201" s="106" t="s">
        <v>137</v>
      </c>
      <c r="D201" s="107">
        <v>142320</v>
      </c>
      <c r="E201" s="124">
        <v>99630</v>
      </c>
      <c r="F201" s="99"/>
    </row>
    <row r="202" spans="3:6" ht="23.45" customHeight="1" x14ac:dyDescent="0.35">
      <c r="C202" s="106" t="s">
        <v>138</v>
      </c>
      <c r="D202" s="107">
        <v>113510</v>
      </c>
      <c r="E202" s="124">
        <v>79460</v>
      </c>
      <c r="F202" s="100"/>
    </row>
    <row r="203" spans="3:6" ht="23.45" customHeight="1" x14ac:dyDescent="0.35">
      <c r="C203" s="106" t="s">
        <v>139</v>
      </c>
      <c r="D203" s="107">
        <v>110360</v>
      </c>
      <c r="E203" s="124">
        <v>77250</v>
      </c>
      <c r="F203" s="100"/>
    </row>
    <row r="204" spans="3:6" ht="23.45" customHeight="1" x14ac:dyDescent="0.35">
      <c r="C204" s="106" t="s">
        <v>140</v>
      </c>
      <c r="D204" s="107">
        <v>56120</v>
      </c>
      <c r="E204" s="124">
        <v>39280</v>
      </c>
      <c r="F204" s="100"/>
    </row>
    <row r="205" spans="3:6" ht="23.45" customHeight="1" x14ac:dyDescent="0.35">
      <c r="C205" s="106" t="s">
        <v>141</v>
      </c>
      <c r="D205" s="107">
        <v>83370</v>
      </c>
      <c r="E205" s="124">
        <v>58360</v>
      </c>
      <c r="F205" s="101"/>
    </row>
    <row r="206" spans="3:6" ht="23.45" customHeight="1" x14ac:dyDescent="0.35">
      <c r="C206" s="106" t="s">
        <v>143</v>
      </c>
      <c r="D206" s="107">
        <v>64190</v>
      </c>
      <c r="E206" s="124">
        <v>44930</v>
      </c>
      <c r="F206" s="102"/>
    </row>
    <row r="207" spans="3:6" ht="23.45" customHeight="1" x14ac:dyDescent="0.35">
      <c r="C207" s="106" t="s">
        <v>144</v>
      </c>
      <c r="D207" s="107">
        <v>47010</v>
      </c>
      <c r="E207" s="124">
        <v>32910</v>
      </c>
      <c r="F207" s="100"/>
    </row>
    <row r="208" spans="3:6" ht="23.45" customHeight="1" x14ac:dyDescent="0.35">
      <c r="C208" s="106" t="s">
        <v>145</v>
      </c>
      <c r="D208" s="107">
        <v>61780</v>
      </c>
      <c r="E208" s="124">
        <v>43250</v>
      </c>
      <c r="F208" s="100"/>
    </row>
    <row r="209" spans="3:6" ht="23.45" customHeight="1" x14ac:dyDescent="0.35">
      <c r="C209" s="106" t="s">
        <v>146</v>
      </c>
      <c r="D209" s="107">
        <v>49200</v>
      </c>
      <c r="E209" s="124">
        <v>34440</v>
      </c>
      <c r="F209" s="100"/>
    </row>
    <row r="210" spans="3:6" ht="23.45" customHeight="1" x14ac:dyDescent="0.35">
      <c r="C210" s="106" t="s">
        <v>147</v>
      </c>
      <c r="D210" s="107">
        <v>31810</v>
      </c>
      <c r="E210" s="124">
        <v>22270</v>
      </c>
      <c r="F210" s="100"/>
    </row>
    <row r="211" spans="3:6" ht="23.45" customHeight="1" x14ac:dyDescent="0.35">
      <c r="C211" s="106" t="s">
        <v>148</v>
      </c>
      <c r="D211" s="107">
        <v>35710</v>
      </c>
      <c r="E211" s="124">
        <v>25000</v>
      </c>
      <c r="F211" s="100"/>
    </row>
    <row r="212" spans="3:6" ht="23.45" customHeight="1" thickBot="1" x14ac:dyDescent="0.4">
      <c r="C212" s="106" t="s">
        <v>142</v>
      </c>
      <c r="D212" s="107">
        <v>22920</v>
      </c>
      <c r="E212" s="124">
        <v>16040</v>
      </c>
      <c r="F212" s="103"/>
    </row>
    <row r="213" spans="3:6" ht="23.45" customHeight="1" thickBot="1" x14ac:dyDescent="0.4">
      <c r="C213" s="181" t="s">
        <v>96</v>
      </c>
      <c r="D213" s="108"/>
      <c r="E213" s="109"/>
      <c r="F213" s="96"/>
    </row>
    <row r="214" spans="3:6" ht="23.45" customHeight="1" x14ac:dyDescent="0.35">
      <c r="C214" s="106" t="s">
        <v>162</v>
      </c>
      <c r="D214" s="107">
        <v>14140</v>
      </c>
      <c r="E214" s="124">
        <v>9900</v>
      </c>
      <c r="F214" s="99"/>
    </row>
    <row r="215" spans="3:6" ht="23.45" customHeight="1" x14ac:dyDescent="0.35">
      <c r="C215" s="106" t="s">
        <v>163</v>
      </c>
      <c r="D215" s="107">
        <v>23460</v>
      </c>
      <c r="E215" s="124">
        <v>16420</v>
      </c>
      <c r="F215" s="100"/>
    </row>
    <row r="216" spans="3:6" ht="23.45" customHeight="1" x14ac:dyDescent="0.35">
      <c r="C216" s="106" t="s">
        <v>164</v>
      </c>
      <c r="D216" s="107">
        <v>23460</v>
      </c>
      <c r="E216" s="124">
        <v>16420</v>
      </c>
      <c r="F216" s="100"/>
    </row>
    <row r="217" spans="3:6" ht="23.45" customHeight="1" x14ac:dyDescent="0.35">
      <c r="C217" s="106" t="s">
        <v>165</v>
      </c>
      <c r="D217" s="107">
        <v>27970</v>
      </c>
      <c r="E217" s="124">
        <v>19580</v>
      </c>
      <c r="F217" s="100"/>
    </row>
    <row r="218" spans="3:6" ht="23.45" customHeight="1" x14ac:dyDescent="0.35">
      <c r="C218" s="106" t="s">
        <v>166</v>
      </c>
      <c r="D218" s="107">
        <v>61210</v>
      </c>
      <c r="E218" s="124">
        <v>42850</v>
      </c>
      <c r="F218" s="100"/>
    </row>
    <row r="219" spans="3:6" ht="23.45" customHeight="1" x14ac:dyDescent="0.35">
      <c r="C219" s="106" t="s">
        <v>167</v>
      </c>
      <c r="D219" s="107">
        <v>85540</v>
      </c>
      <c r="E219" s="124">
        <v>59880</v>
      </c>
      <c r="F219" s="100"/>
    </row>
    <row r="220" spans="3:6" ht="23.45" customHeight="1" thickBot="1" x14ac:dyDescent="0.4">
      <c r="C220" s="106" t="s">
        <v>168</v>
      </c>
      <c r="D220" s="107">
        <v>118320</v>
      </c>
      <c r="E220" s="124">
        <v>82820</v>
      </c>
      <c r="F220" s="103"/>
    </row>
    <row r="221" spans="3:6" ht="23.45" customHeight="1" thickBot="1" x14ac:dyDescent="0.4">
      <c r="C221" s="182" t="s">
        <v>103</v>
      </c>
      <c r="D221" s="108"/>
      <c r="E221" s="109"/>
      <c r="F221" s="96"/>
    </row>
    <row r="222" spans="3:6" ht="23.45" customHeight="1" x14ac:dyDescent="0.35">
      <c r="C222" s="106" t="s">
        <v>173</v>
      </c>
      <c r="D222" s="107">
        <v>235540</v>
      </c>
      <c r="E222" s="124">
        <v>164880</v>
      </c>
      <c r="F222" s="99"/>
    </row>
    <row r="223" spans="3:6" ht="23.45" customHeight="1" x14ac:dyDescent="0.35">
      <c r="C223" s="106" t="s">
        <v>174</v>
      </c>
      <c r="D223" s="107">
        <v>113140</v>
      </c>
      <c r="E223" s="124">
        <v>79200</v>
      </c>
      <c r="F223" s="100"/>
    </row>
    <row r="224" spans="3:6" ht="23.45" customHeight="1" x14ac:dyDescent="0.35">
      <c r="C224" s="106" t="s">
        <v>175</v>
      </c>
      <c r="D224" s="107">
        <v>85600</v>
      </c>
      <c r="E224" s="124">
        <v>59920</v>
      </c>
      <c r="F224" s="100"/>
    </row>
    <row r="225" spans="3:6" ht="23.45" customHeight="1" x14ac:dyDescent="0.35">
      <c r="C225" s="106" t="s">
        <v>150</v>
      </c>
      <c r="D225" s="107">
        <v>46520</v>
      </c>
      <c r="E225" s="124">
        <v>32570</v>
      </c>
      <c r="F225" s="100"/>
    </row>
    <row r="226" spans="3:6" ht="23.45" customHeight="1" x14ac:dyDescent="0.35">
      <c r="C226" s="106" t="s">
        <v>176</v>
      </c>
      <c r="D226" s="107">
        <v>29920</v>
      </c>
      <c r="E226" s="124">
        <v>20940</v>
      </c>
      <c r="F226" s="100"/>
    </row>
    <row r="227" spans="3:6" ht="23.45" customHeight="1" x14ac:dyDescent="0.35">
      <c r="C227" s="106" t="s">
        <v>151</v>
      </c>
      <c r="D227" s="107">
        <v>68560</v>
      </c>
      <c r="E227" s="124">
        <v>47990</v>
      </c>
      <c r="F227" s="100"/>
    </row>
    <row r="228" spans="3:6" ht="23.45" customHeight="1" x14ac:dyDescent="0.35">
      <c r="C228" s="106" t="s">
        <v>149</v>
      </c>
      <c r="D228" s="107">
        <v>30470</v>
      </c>
      <c r="E228" s="124">
        <v>21330</v>
      </c>
      <c r="F228" s="100"/>
    </row>
    <row r="229" spans="3:6" ht="23.45" customHeight="1" x14ac:dyDescent="0.35">
      <c r="C229" s="106" t="s">
        <v>177</v>
      </c>
      <c r="D229" s="107">
        <v>72800</v>
      </c>
      <c r="E229" s="124">
        <v>50960</v>
      </c>
      <c r="F229" s="100"/>
    </row>
    <row r="230" spans="3:6" ht="23.45" customHeight="1" thickBot="1" x14ac:dyDescent="0.4">
      <c r="C230" s="106" t="s">
        <v>178</v>
      </c>
      <c r="D230" s="107">
        <v>90950</v>
      </c>
      <c r="E230" s="124">
        <v>63670</v>
      </c>
      <c r="F230" s="103"/>
    </row>
    <row r="231" spans="3:6" ht="24" customHeight="1" thickBot="1" x14ac:dyDescent="0.4">
      <c r="C231" s="181" t="s">
        <v>169</v>
      </c>
      <c r="D231" s="108"/>
      <c r="E231" s="109"/>
      <c r="F231" s="96"/>
    </row>
    <row r="232" spans="3:6" ht="23.25" x14ac:dyDescent="0.35">
      <c r="C232" s="106" t="s">
        <v>157</v>
      </c>
      <c r="D232" s="107">
        <v>29260</v>
      </c>
      <c r="E232" s="124">
        <v>20480</v>
      </c>
      <c r="F232" s="99"/>
    </row>
    <row r="233" spans="3:6" ht="23.25" x14ac:dyDescent="0.35">
      <c r="C233" s="106" t="s">
        <v>152</v>
      </c>
      <c r="D233" s="107">
        <v>44050</v>
      </c>
      <c r="E233" s="124">
        <v>30840</v>
      </c>
      <c r="F233" s="100"/>
    </row>
    <row r="234" spans="3:6" ht="23.25" x14ac:dyDescent="0.35">
      <c r="C234" s="106" t="s">
        <v>153</v>
      </c>
      <c r="D234" s="107">
        <v>86320</v>
      </c>
      <c r="E234" s="124">
        <v>60420</v>
      </c>
      <c r="F234" s="100"/>
    </row>
    <row r="235" spans="3:6" ht="23.25" x14ac:dyDescent="0.35">
      <c r="C235" s="106" t="s">
        <v>154</v>
      </c>
      <c r="D235" s="107">
        <v>140790</v>
      </c>
      <c r="E235" s="124">
        <v>98560</v>
      </c>
      <c r="F235" s="100"/>
    </row>
    <row r="236" spans="3:6" ht="23.25" x14ac:dyDescent="0.35">
      <c r="C236" s="106" t="s">
        <v>155</v>
      </c>
      <c r="D236" s="107">
        <v>146480</v>
      </c>
      <c r="E236" s="124">
        <v>102540</v>
      </c>
      <c r="F236" s="100"/>
    </row>
    <row r="237" spans="3:6" ht="24" thickBot="1" x14ac:dyDescent="0.4">
      <c r="C237" s="106" t="s">
        <v>156</v>
      </c>
      <c r="D237" s="107">
        <v>181820</v>
      </c>
      <c r="E237" s="124">
        <v>127280</v>
      </c>
      <c r="F237" s="103"/>
    </row>
    <row r="238" spans="3:6" ht="24" thickBot="1" x14ac:dyDescent="0.4">
      <c r="C238" s="183" t="s">
        <v>201</v>
      </c>
      <c r="D238" s="108"/>
      <c r="E238" s="109"/>
      <c r="F238" s="96"/>
    </row>
    <row r="239" spans="3:6" ht="23.25" x14ac:dyDescent="0.35">
      <c r="C239" s="106" t="s">
        <v>202</v>
      </c>
      <c r="D239" s="107">
        <v>36480</v>
      </c>
      <c r="E239" s="124">
        <v>25540</v>
      </c>
      <c r="F239" s="99"/>
    </row>
    <row r="240" spans="3:6" ht="23.25" x14ac:dyDescent="0.35">
      <c r="C240" s="106" t="s">
        <v>203</v>
      </c>
      <c r="D240" s="107">
        <v>64260</v>
      </c>
      <c r="E240" s="124">
        <v>44980</v>
      </c>
      <c r="F240" s="100"/>
    </row>
    <row r="241" spans="3:6" ht="23.25" x14ac:dyDescent="0.35">
      <c r="C241" s="106" t="s">
        <v>205</v>
      </c>
      <c r="D241" s="107">
        <v>37910</v>
      </c>
      <c r="E241" s="124">
        <v>26540</v>
      </c>
      <c r="F241" s="100"/>
    </row>
    <row r="242" spans="3:6" ht="23.25" x14ac:dyDescent="0.35">
      <c r="C242" s="106" t="s">
        <v>204</v>
      </c>
      <c r="D242" s="107">
        <v>69780</v>
      </c>
      <c r="E242" s="124">
        <v>48850</v>
      </c>
      <c r="F242" s="100"/>
    </row>
    <row r="243" spans="3:6" ht="24" thickBot="1" x14ac:dyDescent="0.4">
      <c r="C243" s="183" t="s">
        <v>106</v>
      </c>
      <c r="D243" s="108"/>
      <c r="E243" s="109"/>
      <c r="F243" s="96"/>
    </row>
    <row r="244" spans="3:6" ht="23.25" x14ac:dyDescent="0.35">
      <c r="C244" s="106" t="s">
        <v>107</v>
      </c>
      <c r="D244" s="107">
        <v>45760</v>
      </c>
      <c r="E244" s="124">
        <v>32030</v>
      </c>
      <c r="F244" s="99"/>
    </row>
    <row r="245" spans="3:6" ht="23.25" x14ac:dyDescent="0.35">
      <c r="C245" s="106" t="s">
        <v>108</v>
      </c>
      <c r="D245" s="107">
        <v>47940</v>
      </c>
      <c r="E245" s="124">
        <v>33560</v>
      </c>
      <c r="F245" s="100"/>
    </row>
    <row r="246" spans="3:6" ht="23.25" x14ac:dyDescent="0.35">
      <c r="C246" s="106" t="s">
        <v>159</v>
      </c>
      <c r="D246" s="107">
        <v>63640</v>
      </c>
      <c r="E246" s="124">
        <v>44550</v>
      </c>
      <c r="F246" s="100"/>
    </row>
    <row r="247" spans="3:6" ht="23.25" x14ac:dyDescent="0.35">
      <c r="C247" s="106" t="s">
        <v>158</v>
      </c>
      <c r="D247" s="107">
        <v>66860</v>
      </c>
      <c r="E247" s="124">
        <v>46800</v>
      </c>
      <c r="F247" s="100"/>
    </row>
    <row r="248" spans="3:6" ht="23.25" x14ac:dyDescent="0.35">
      <c r="C248" s="106" t="s">
        <v>160</v>
      </c>
      <c r="D248" s="107">
        <v>73370</v>
      </c>
      <c r="E248" s="124">
        <v>51360</v>
      </c>
      <c r="F248" s="100"/>
    </row>
    <row r="249" spans="3:6" ht="23.25" x14ac:dyDescent="0.35">
      <c r="C249" s="106" t="s">
        <v>161</v>
      </c>
      <c r="D249" s="107">
        <v>103270</v>
      </c>
      <c r="E249" s="124">
        <v>72290</v>
      </c>
      <c r="F249" s="100"/>
    </row>
    <row r="250" spans="3:6" ht="24" thickBot="1" x14ac:dyDescent="0.4">
      <c r="C250" s="106" t="s">
        <v>179</v>
      </c>
      <c r="D250" s="107">
        <v>106380</v>
      </c>
      <c r="E250" s="124">
        <v>74470</v>
      </c>
      <c r="F250" s="103"/>
    </row>
    <row r="251" spans="3:6" ht="24" thickBot="1" x14ac:dyDescent="0.4">
      <c r="C251" s="181" t="s">
        <v>52</v>
      </c>
      <c r="D251" s="108"/>
      <c r="E251" s="109"/>
      <c r="F251" s="96"/>
    </row>
    <row r="252" spans="3:6" ht="23.25" x14ac:dyDescent="0.35">
      <c r="C252" s="106" t="s">
        <v>256</v>
      </c>
      <c r="D252" s="107">
        <v>9550</v>
      </c>
      <c r="E252" s="124">
        <v>6690</v>
      </c>
      <c r="F252" s="99"/>
    </row>
    <row r="253" spans="3:6" ht="23.25" x14ac:dyDescent="0.35">
      <c r="C253" s="106" t="s">
        <v>257</v>
      </c>
      <c r="D253" s="107">
        <v>23320</v>
      </c>
      <c r="E253" s="124">
        <v>16330</v>
      </c>
      <c r="F253" s="100"/>
    </row>
    <row r="254" spans="3:6" ht="23.25" x14ac:dyDescent="0.35">
      <c r="C254" s="106" t="s">
        <v>258</v>
      </c>
      <c r="D254" s="107">
        <v>25310</v>
      </c>
      <c r="E254" s="124">
        <v>17720</v>
      </c>
      <c r="F254" s="100"/>
    </row>
    <row r="255" spans="3:6" ht="23.25" x14ac:dyDescent="0.35">
      <c r="C255" s="106" t="s">
        <v>259</v>
      </c>
      <c r="D255" s="107">
        <v>28290</v>
      </c>
      <c r="E255" s="124">
        <v>19810</v>
      </c>
      <c r="F255" s="100"/>
    </row>
    <row r="256" spans="3:6" ht="23.25" x14ac:dyDescent="0.35">
      <c r="C256" s="106" t="s">
        <v>260</v>
      </c>
      <c r="D256" s="107">
        <v>43600</v>
      </c>
      <c r="E256" s="124">
        <v>30520</v>
      </c>
      <c r="F256" s="100"/>
    </row>
    <row r="257" spans="3:6" ht="23.25" x14ac:dyDescent="0.35">
      <c r="C257" s="106" t="s">
        <v>261</v>
      </c>
      <c r="D257" s="107">
        <v>66070</v>
      </c>
      <c r="E257" s="124">
        <v>46250</v>
      </c>
      <c r="F257" s="100"/>
    </row>
    <row r="258" spans="3:6" ht="23.25" x14ac:dyDescent="0.35">
      <c r="C258" s="106" t="s">
        <v>262</v>
      </c>
      <c r="D258" s="107">
        <v>104370</v>
      </c>
      <c r="E258" s="124">
        <v>73060</v>
      </c>
      <c r="F258" s="100"/>
    </row>
    <row r="259" spans="3:6" ht="23.25" x14ac:dyDescent="0.35">
      <c r="C259" s="106" t="s">
        <v>263</v>
      </c>
      <c r="D259" s="107">
        <v>111480</v>
      </c>
      <c r="E259" s="124">
        <v>78040</v>
      </c>
      <c r="F259" s="100"/>
    </row>
    <row r="260" spans="3:6" ht="23.25" x14ac:dyDescent="0.35">
      <c r="C260" s="106" t="s">
        <v>264</v>
      </c>
      <c r="D260" s="107">
        <v>56220</v>
      </c>
      <c r="E260" s="124">
        <v>39360</v>
      </c>
      <c r="F260" s="100"/>
    </row>
    <row r="261" spans="3:6" ht="23.25" x14ac:dyDescent="0.35">
      <c r="C261" s="106" t="s">
        <v>265</v>
      </c>
      <c r="D261" s="107">
        <v>26990</v>
      </c>
      <c r="E261" s="124">
        <v>18890</v>
      </c>
      <c r="F261" s="100"/>
    </row>
    <row r="262" spans="3:6" ht="23.25" x14ac:dyDescent="0.35">
      <c r="C262" s="106" t="s">
        <v>266</v>
      </c>
      <c r="D262" s="107">
        <v>43670</v>
      </c>
      <c r="E262" s="124">
        <v>30570</v>
      </c>
      <c r="F262" s="100"/>
    </row>
    <row r="263" spans="3:6" ht="23.25" x14ac:dyDescent="0.35">
      <c r="C263" s="106" t="s">
        <v>267</v>
      </c>
      <c r="D263" s="107">
        <v>76260</v>
      </c>
      <c r="E263" s="124">
        <v>53390</v>
      </c>
      <c r="F263" s="100"/>
    </row>
    <row r="264" spans="3:6" ht="23.25" x14ac:dyDescent="0.35">
      <c r="C264" s="106" t="s">
        <v>268</v>
      </c>
      <c r="D264" s="107">
        <v>33540</v>
      </c>
      <c r="E264" s="124">
        <v>23480</v>
      </c>
      <c r="F264" s="100"/>
    </row>
    <row r="265" spans="3:6" ht="23.25" x14ac:dyDescent="0.35">
      <c r="C265" s="106" t="s">
        <v>269</v>
      </c>
      <c r="D265" s="107">
        <v>47850</v>
      </c>
      <c r="E265" s="124">
        <v>33490</v>
      </c>
      <c r="F265" s="100"/>
    </row>
    <row r="266" spans="3:6" ht="24" thickBot="1" x14ac:dyDescent="0.4">
      <c r="C266" s="183" t="s">
        <v>237</v>
      </c>
      <c r="D266" s="108"/>
      <c r="E266" s="109"/>
      <c r="F266" s="96"/>
    </row>
    <row r="267" spans="3:6" ht="23.25" x14ac:dyDescent="0.35">
      <c r="C267" s="106" t="s">
        <v>248</v>
      </c>
      <c r="D267" s="107">
        <v>17970</v>
      </c>
      <c r="E267" s="124">
        <v>12580</v>
      </c>
      <c r="F267" s="99"/>
    </row>
    <row r="268" spans="3:6" ht="23.25" x14ac:dyDescent="0.35">
      <c r="C268" s="106" t="s">
        <v>249</v>
      </c>
      <c r="D268" s="107">
        <v>46520</v>
      </c>
      <c r="E268" s="124">
        <v>32570</v>
      </c>
      <c r="F268" s="100"/>
    </row>
    <row r="269" spans="3:6" ht="23.25" x14ac:dyDescent="0.35">
      <c r="C269" s="106" t="s">
        <v>250</v>
      </c>
      <c r="D269" s="107">
        <v>68310</v>
      </c>
      <c r="E269" s="124">
        <v>47820</v>
      </c>
      <c r="F269" s="100"/>
    </row>
    <row r="270" spans="3:6" ht="23.25" x14ac:dyDescent="0.35">
      <c r="C270" s="106" t="s">
        <v>251</v>
      </c>
      <c r="D270" s="107">
        <v>115060</v>
      </c>
      <c r="E270" s="124">
        <v>80550</v>
      </c>
      <c r="F270" s="100"/>
    </row>
    <row r="271" spans="3:6" ht="23.25" x14ac:dyDescent="0.35">
      <c r="C271" s="106" t="s">
        <v>252</v>
      </c>
      <c r="D271" s="107">
        <v>27970</v>
      </c>
      <c r="E271" s="124">
        <v>19580</v>
      </c>
      <c r="F271" s="100"/>
    </row>
    <row r="272" spans="3:6" ht="23.25" x14ac:dyDescent="0.35">
      <c r="C272" s="106" t="s">
        <v>253</v>
      </c>
      <c r="D272" s="107">
        <v>44200</v>
      </c>
      <c r="E272" s="124">
        <v>30940</v>
      </c>
      <c r="F272" s="100"/>
    </row>
    <row r="273" spans="3:6" ht="23.25" x14ac:dyDescent="0.35">
      <c r="C273" s="106" t="s">
        <v>254</v>
      </c>
      <c r="D273" s="107">
        <v>82770</v>
      </c>
      <c r="E273" s="124">
        <v>57940</v>
      </c>
      <c r="F273" s="100"/>
    </row>
    <row r="274" spans="3:6" ht="23.25" x14ac:dyDescent="0.35">
      <c r="C274" s="106" t="s">
        <v>255</v>
      </c>
      <c r="D274" s="107">
        <v>32010</v>
      </c>
      <c r="E274" s="124">
        <v>22410</v>
      </c>
      <c r="F274" s="100"/>
    </row>
    <row r="275" spans="3:6" ht="24" thickBot="1" x14ac:dyDescent="0.4">
      <c r="C275" s="189" t="s">
        <v>240</v>
      </c>
      <c r="D275" s="108"/>
      <c r="E275" s="109"/>
      <c r="F275" s="96"/>
    </row>
    <row r="276" spans="3:6" ht="23.25" x14ac:dyDescent="0.35">
      <c r="C276" s="106" t="s">
        <v>241</v>
      </c>
      <c r="D276" s="107">
        <v>30190</v>
      </c>
      <c r="E276" s="124">
        <v>21130</v>
      </c>
      <c r="F276" s="99"/>
    </row>
    <row r="277" spans="3:6" ht="23.25" x14ac:dyDescent="0.35">
      <c r="C277" s="106" t="s">
        <v>242</v>
      </c>
      <c r="D277" s="107">
        <v>45830</v>
      </c>
      <c r="E277" s="124">
        <v>32080</v>
      </c>
      <c r="F277" s="100"/>
    </row>
    <row r="278" spans="3:6" ht="23.25" x14ac:dyDescent="0.35">
      <c r="C278" s="190"/>
      <c r="D278" s="132"/>
      <c r="E278" s="196"/>
      <c r="F278" s="197"/>
    </row>
    <row r="279" spans="3:6" ht="24" thickBot="1" x14ac:dyDescent="0.4">
      <c r="C279" s="183" t="s">
        <v>239</v>
      </c>
      <c r="D279" s="108"/>
      <c r="E279" s="109"/>
      <c r="F279" s="96"/>
    </row>
    <row r="280" spans="3:6" ht="23.25" x14ac:dyDescent="0.35">
      <c r="C280" s="106" t="s">
        <v>243</v>
      </c>
      <c r="D280" s="107">
        <v>17900</v>
      </c>
      <c r="E280" s="124">
        <v>12530</v>
      </c>
      <c r="F280" s="99"/>
    </row>
    <row r="281" spans="3:6" ht="23.25" x14ac:dyDescent="0.35">
      <c r="C281" s="192"/>
      <c r="D281" s="191"/>
      <c r="E281" s="199"/>
      <c r="F281" s="198"/>
    </row>
    <row r="282" spans="3:6" ht="24" thickBot="1" x14ac:dyDescent="0.4">
      <c r="C282" s="183" t="s">
        <v>238</v>
      </c>
      <c r="D282" s="108"/>
      <c r="E282" s="109"/>
      <c r="F282" s="96"/>
    </row>
    <row r="283" spans="3:6" ht="23.25" x14ac:dyDescent="0.35">
      <c r="C283" s="106" t="s">
        <v>244</v>
      </c>
      <c r="D283" s="107">
        <v>76090</v>
      </c>
      <c r="E283" s="124">
        <v>53260</v>
      </c>
      <c r="F283" s="201"/>
    </row>
    <row r="284" spans="3:6" ht="23.25" x14ac:dyDescent="0.35">
      <c r="C284" s="106" t="s">
        <v>245</v>
      </c>
      <c r="D284" s="107">
        <v>43040</v>
      </c>
      <c r="E284" s="124">
        <v>30130</v>
      </c>
      <c r="F284" s="200"/>
    </row>
    <row r="285" spans="3:6" ht="23.25" x14ac:dyDescent="0.35">
      <c r="C285" s="106" t="s">
        <v>246</v>
      </c>
      <c r="D285" s="107">
        <v>32480</v>
      </c>
      <c r="E285" s="193">
        <v>22740</v>
      </c>
      <c r="F285" s="200"/>
    </row>
    <row r="286" spans="3:6" ht="23.25" x14ac:dyDescent="0.35">
      <c r="C286" s="194" t="s">
        <v>247</v>
      </c>
      <c r="D286" s="195">
        <v>18600</v>
      </c>
      <c r="E286" s="193">
        <v>13020</v>
      </c>
      <c r="F286" s="200"/>
    </row>
    <row r="287" spans="3:6" x14ac:dyDescent="0.35">
      <c r="E287" s="202"/>
      <c r="F287" s="197"/>
    </row>
    <row r="288" spans="3:6" x14ac:dyDescent="0.35">
      <c r="F288" s="223">
        <v>45370</v>
      </c>
    </row>
  </sheetData>
  <printOptions horizontalCentered="1"/>
  <pageMargins left="0.23622047244094491" right="0.23622047244094491" top="0.94488188976377963" bottom="0.55118110236220474" header="0.31496062992125984" footer="0.31496062992125984"/>
  <pageSetup paperSize="9" orientation="portrait" horizontalDpi="4294967293" verticalDpi="4294967293" r:id="rId1"/>
  <headerFooter>
    <oddHeader>&amp;L&amp;"-,Cursiva"MACETAS ROTOMOLDEADAS&amp;R"El Origen"</oddHeader>
    <oddFooter>&amp;L&amp;P&amp;R&amp;D</oddFooter>
  </headerFooter>
  <rowBreaks count="2" manualBreakCount="2">
    <brk id="109" max="16383" man="1"/>
    <brk id="198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C000"/>
  </sheetPr>
  <dimension ref="A1:AC106"/>
  <sheetViews>
    <sheetView topLeftCell="B60" zoomScaleNormal="100" workbookViewId="0">
      <selection activeCell="R82" sqref="R82"/>
    </sheetView>
  </sheetViews>
  <sheetFormatPr baseColWidth="10" defaultColWidth="53.7109375" defaultRowHeight="21" x14ac:dyDescent="0.35"/>
  <cols>
    <col min="1" max="1" width="7.5703125" customWidth="1"/>
    <col min="2" max="2" width="6.5703125" customWidth="1"/>
    <col min="3" max="3" width="46" style="1" customWidth="1"/>
    <col min="4" max="5" width="15.7109375" customWidth="1"/>
    <col min="6" max="6" width="18.5703125" customWidth="1"/>
    <col min="7" max="7" width="4.7109375" hidden="1" customWidth="1"/>
    <col min="8" max="8" width="3.7109375" style="18" hidden="1" customWidth="1"/>
    <col min="9" max="10" width="12.7109375" hidden="1" customWidth="1"/>
    <col min="11" max="11" width="3.7109375" style="18" hidden="1" customWidth="1"/>
    <col min="12" max="12" width="16.85546875" style="64" hidden="1" customWidth="1"/>
    <col min="13" max="13" width="14.28515625" style="64" hidden="1" customWidth="1"/>
    <col min="14" max="14" width="3.7109375" style="18" hidden="1" customWidth="1"/>
    <col min="15" max="15" width="16.85546875" style="64" hidden="1" customWidth="1"/>
    <col min="16" max="16" width="14.28515625" style="64" hidden="1" customWidth="1"/>
    <col min="17" max="17" width="3.7109375" style="18" customWidth="1"/>
    <col min="18" max="18" width="13.7109375" style="62" customWidth="1"/>
    <col min="19" max="19" width="8.7109375" customWidth="1"/>
    <col min="20" max="20" width="12.7109375" customWidth="1"/>
    <col min="21" max="21" width="13.42578125" customWidth="1"/>
    <col min="22" max="22" width="3.140625" style="18" customWidth="1"/>
    <col min="23" max="23" width="12.7109375" customWidth="1"/>
    <col min="24" max="24" width="13.42578125" customWidth="1"/>
    <col min="25" max="25" width="3.140625" style="18" customWidth="1"/>
    <col min="26" max="26" width="3.7109375" style="18" customWidth="1"/>
    <col min="27" max="27" width="14.42578125" customWidth="1"/>
    <col min="28" max="28" width="14.28515625" customWidth="1"/>
    <col min="29" max="29" width="3.140625" style="18" customWidth="1"/>
  </cols>
  <sheetData>
    <row r="1" spans="1:29" x14ac:dyDescent="0.35">
      <c r="L1" s="90" t="s">
        <v>75</v>
      </c>
      <c r="M1" s="91">
        <v>45042</v>
      </c>
    </row>
    <row r="2" spans="1:29" ht="24" customHeight="1" thickBot="1" x14ac:dyDescent="0.4">
      <c r="D2" s="2"/>
      <c r="E2" s="2"/>
      <c r="F2" s="3"/>
      <c r="L2" s="92" t="s">
        <v>101</v>
      </c>
      <c r="M2" s="92">
        <v>0.2</v>
      </c>
      <c r="T2" t="s">
        <v>0</v>
      </c>
      <c r="W2" t="s">
        <v>0</v>
      </c>
      <c r="AA2" t="s">
        <v>0</v>
      </c>
    </row>
    <row r="3" spans="1:29" ht="24" customHeight="1" x14ac:dyDescent="0.35">
      <c r="D3" s="2" t="s">
        <v>0</v>
      </c>
      <c r="E3" s="2"/>
      <c r="F3" s="3"/>
      <c r="H3" s="19"/>
      <c r="I3" s="20" t="s">
        <v>73</v>
      </c>
      <c r="J3" s="21"/>
      <c r="K3" s="19"/>
      <c r="L3" s="22" t="s">
        <v>59</v>
      </c>
      <c r="M3" s="22" t="s">
        <v>67</v>
      </c>
      <c r="N3" s="23" t="s">
        <v>68</v>
      </c>
      <c r="O3" s="22" t="s">
        <v>59</v>
      </c>
      <c r="P3" s="22" t="s">
        <v>67</v>
      </c>
      <c r="Q3" s="23" t="s">
        <v>68</v>
      </c>
      <c r="R3" s="60" t="s">
        <v>69</v>
      </c>
      <c r="S3" s="59"/>
      <c r="T3" s="24"/>
      <c r="U3" s="89" t="s">
        <v>112</v>
      </c>
      <c r="V3" s="19"/>
      <c r="W3" s="24"/>
      <c r="X3" s="89">
        <v>45077</v>
      </c>
      <c r="Y3" s="19"/>
      <c r="Z3" s="19"/>
      <c r="AA3" s="24"/>
      <c r="AB3" s="89">
        <v>45010</v>
      </c>
      <c r="AC3" s="19"/>
    </row>
    <row r="4" spans="1:29" ht="24" customHeight="1" x14ac:dyDescent="0.35">
      <c r="C4" s="70" t="s">
        <v>63</v>
      </c>
      <c r="D4" s="71"/>
      <c r="E4" s="72"/>
      <c r="F4" s="73"/>
      <c r="H4" s="25"/>
      <c r="I4" s="26" t="s">
        <v>59</v>
      </c>
      <c r="J4" s="27" t="s">
        <v>70</v>
      </c>
      <c r="K4" s="25"/>
      <c r="L4" s="28">
        <v>1</v>
      </c>
      <c r="M4" s="28">
        <v>1</v>
      </c>
      <c r="N4" s="29"/>
      <c r="O4" s="28">
        <v>2</v>
      </c>
      <c r="P4" s="28">
        <v>1.4</v>
      </c>
      <c r="Q4" s="29"/>
      <c r="R4" s="63" t="s">
        <v>71</v>
      </c>
      <c r="S4" s="58" t="s">
        <v>72</v>
      </c>
      <c r="T4" s="66"/>
      <c r="U4" s="67"/>
      <c r="W4" s="66"/>
      <c r="X4" s="67"/>
      <c r="Z4" s="25"/>
      <c r="AA4" s="252"/>
      <c r="AB4" s="253"/>
    </row>
    <row r="5" spans="1:29" ht="24" customHeight="1" x14ac:dyDescent="0.45">
      <c r="A5" t="s">
        <v>58</v>
      </c>
      <c r="C5" s="83" t="s">
        <v>1</v>
      </c>
      <c r="D5" s="80">
        <f>I5</f>
        <v>12270</v>
      </c>
      <c r="E5" s="81">
        <f>J5</f>
        <v>8590</v>
      </c>
      <c r="F5" s="4"/>
      <c r="H5" s="25"/>
      <c r="I5" s="30">
        <f>MROUND(L5+5,10)</f>
        <v>12270</v>
      </c>
      <c r="J5" s="31">
        <f>MROUND(M5+5,10)</f>
        <v>8590</v>
      </c>
      <c r="K5" s="25"/>
      <c r="L5" s="65">
        <f>O5*$L$4</f>
        <v>12268</v>
      </c>
      <c r="M5" s="65">
        <f>P5*$M$4</f>
        <v>8587.6</v>
      </c>
      <c r="N5" s="25"/>
      <c r="O5" s="65">
        <f>R5*$O$4</f>
        <v>12268</v>
      </c>
      <c r="P5" s="65">
        <f>R5*$P$4</f>
        <v>8587.6</v>
      </c>
      <c r="Q5" s="25"/>
      <c r="R5" s="110">
        <v>6134</v>
      </c>
      <c r="S5" s="32"/>
      <c r="T5" s="33">
        <v>12270</v>
      </c>
      <c r="U5" s="34">
        <v>8590</v>
      </c>
      <c r="W5" s="33">
        <v>10140</v>
      </c>
      <c r="X5" s="34">
        <v>7100</v>
      </c>
      <c r="Z5" s="25"/>
      <c r="AA5" s="33">
        <v>10138</v>
      </c>
      <c r="AB5" s="34">
        <v>7096.5999999999995</v>
      </c>
    </row>
    <row r="6" spans="1:29" ht="24" customHeight="1" x14ac:dyDescent="0.35">
      <c r="A6" t="s">
        <v>58</v>
      </c>
      <c r="C6" s="83" t="s">
        <v>2</v>
      </c>
      <c r="D6" s="80">
        <f t="shared" ref="D6:E10" si="0">I6</f>
        <v>18740</v>
      </c>
      <c r="E6" s="81">
        <f t="shared" si="0"/>
        <v>13120</v>
      </c>
      <c r="F6" s="4"/>
      <c r="H6" s="25"/>
      <c r="I6" s="30">
        <f t="shared" ref="I6:J69" si="1">MROUND(L6+5,10)</f>
        <v>18740</v>
      </c>
      <c r="J6" s="31">
        <f t="shared" si="1"/>
        <v>13120</v>
      </c>
      <c r="K6" s="25"/>
      <c r="L6" s="65">
        <f t="shared" ref="L6:L69" si="2">O6*$L$4</f>
        <v>18734</v>
      </c>
      <c r="M6" s="65">
        <f t="shared" ref="M6:M69" si="3">P6*$M$4</f>
        <v>13113.8</v>
      </c>
      <c r="N6" s="25"/>
      <c r="O6" s="65">
        <f t="shared" ref="O6:O69" si="4">R6*$O$4</f>
        <v>18734</v>
      </c>
      <c r="P6" s="65">
        <f t="shared" ref="P6:P69" si="5">R6*$P$4</f>
        <v>13113.8</v>
      </c>
      <c r="Q6" s="25"/>
      <c r="R6" s="110">
        <v>9367</v>
      </c>
      <c r="S6" s="35"/>
      <c r="T6" s="36">
        <v>18740</v>
      </c>
      <c r="U6" s="37">
        <v>13120</v>
      </c>
      <c r="W6" s="36">
        <v>15490</v>
      </c>
      <c r="X6" s="37">
        <v>10840</v>
      </c>
      <c r="Z6" s="25"/>
      <c r="AA6" s="36">
        <v>15482</v>
      </c>
      <c r="AB6" s="37">
        <v>10837.4</v>
      </c>
    </row>
    <row r="7" spans="1:29" ht="24" customHeight="1" x14ac:dyDescent="0.35">
      <c r="A7" t="s">
        <v>58</v>
      </c>
      <c r="C7" s="83" t="s">
        <v>3</v>
      </c>
      <c r="D7" s="80">
        <f t="shared" si="0"/>
        <v>30910</v>
      </c>
      <c r="E7" s="81">
        <f t="shared" si="0"/>
        <v>21640</v>
      </c>
      <c r="F7" s="4"/>
      <c r="H7" s="25"/>
      <c r="I7" s="30">
        <f t="shared" si="1"/>
        <v>30910</v>
      </c>
      <c r="J7" s="31">
        <f t="shared" si="1"/>
        <v>21640</v>
      </c>
      <c r="K7" s="25"/>
      <c r="L7" s="65">
        <f t="shared" si="2"/>
        <v>30904</v>
      </c>
      <c r="M7" s="65">
        <f t="shared" si="3"/>
        <v>21632.799999999999</v>
      </c>
      <c r="N7" s="25"/>
      <c r="O7" s="65">
        <f t="shared" si="4"/>
        <v>30904</v>
      </c>
      <c r="P7" s="65">
        <f t="shared" si="5"/>
        <v>21632.799999999999</v>
      </c>
      <c r="Q7" s="25"/>
      <c r="R7" s="110">
        <v>15452</v>
      </c>
      <c r="S7" s="35"/>
      <c r="T7" s="36">
        <v>30910</v>
      </c>
      <c r="U7" s="37">
        <v>21640</v>
      </c>
      <c r="W7" s="36">
        <v>25550</v>
      </c>
      <c r="X7" s="37">
        <v>17880</v>
      </c>
      <c r="Z7" s="25"/>
      <c r="AA7" s="36">
        <v>25540</v>
      </c>
      <c r="AB7" s="37">
        <v>17878</v>
      </c>
    </row>
    <row r="8" spans="1:29" ht="24" customHeight="1" x14ac:dyDescent="0.35">
      <c r="A8" t="s">
        <v>58</v>
      </c>
      <c r="C8" s="84" t="s">
        <v>4</v>
      </c>
      <c r="D8" s="80">
        <f t="shared" si="0"/>
        <v>14110</v>
      </c>
      <c r="E8" s="81">
        <f t="shared" si="0"/>
        <v>9880</v>
      </c>
      <c r="F8" s="5"/>
      <c r="H8" s="25"/>
      <c r="I8" s="30">
        <f t="shared" si="1"/>
        <v>14110</v>
      </c>
      <c r="J8" s="31">
        <f t="shared" si="1"/>
        <v>9880</v>
      </c>
      <c r="K8" s="25"/>
      <c r="L8" s="65">
        <f t="shared" si="2"/>
        <v>14108</v>
      </c>
      <c r="M8" s="65">
        <f t="shared" si="3"/>
        <v>9875.5999999999985</v>
      </c>
      <c r="N8" s="25"/>
      <c r="O8" s="65">
        <f t="shared" si="4"/>
        <v>14108</v>
      </c>
      <c r="P8" s="65">
        <f t="shared" si="5"/>
        <v>9875.5999999999985</v>
      </c>
      <c r="Q8" s="25"/>
      <c r="R8" s="110">
        <v>7054</v>
      </c>
      <c r="S8" s="35"/>
      <c r="T8" s="36">
        <v>14110</v>
      </c>
      <c r="U8" s="37">
        <v>9880</v>
      </c>
      <c r="W8" s="36">
        <v>11670</v>
      </c>
      <c r="X8" s="37">
        <v>8170</v>
      </c>
      <c r="Z8" s="25"/>
      <c r="AA8" s="36">
        <v>11660</v>
      </c>
      <c r="AB8" s="37">
        <v>8161.9999999999991</v>
      </c>
    </row>
    <row r="9" spans="1:29" ht="24" customHeight="1" x14ac:dyDescent="0.35">
      <c r="A9" t="s">
        <v>58</v>
      </c>
      <c r="C9" s="88" t="s">
        <v>5</v>
      </c>
      <c r="D9" s="80">
        <f t="shared" si="0"/>
        <v>23700</v>
      </c>
      <c r="E9" s="81">
        <f t="shared" si="0"/>
        <v>16590</v>
      </c>
      <c r="F9" s="3"/>
      <c r="H9" s="25"/>
      <c r="I9" s="30">
        <f t="shared" si="1"/>
        <v>23700</v>
      </c>
      <c r="J9" s="31">
        <f t="shared" si="1"/>
        <v>16590</v>
      </c>
      <c r="K9" s="25"/>
      <c r="L9" s="65">
        <f t="shared" si="2"/>
        <v>23696</v>
      </c>
      <c r="M9" s="65">
        <f t="shared" si="3"/>
        <v>16587.2</v>
      </c>
      <c r="N9" s="25"/>
      <c r="O9" s="65">
        <f t="shared" si="4"/>
        <v>23696</v>
      </c>
      <c r="P9" s="65">
        <f t="shared" si="5"/>
        <v>16587.2</v>
      </c>
      <c r="Q9" s="25"/>
      <c r="R9" s="110">
        <v>11848</v>
      </c>
      <c r="S9" s="35"/>
      <c r="T9" s="36">
        <v>23700</v>
      </c>
      <c r="U9" s="37">
        <v>16590</v>
      </c>
      <c r="W9" s="36">
        <v>19590</v>
      </c>
      <c r="X9" s="37">
        <v>13710</v>
      </c>
      <c r="Z9" s="25"/>
      <c r="AA9" s="36">
        <v>19584</v>
      </c>
      <c r="AB9" s="37">
        <v>13708.8</v>
      </c>
    </row>
    <row r="10" spans="1:29" ht="24" customHeight="1" x14ac:dyDescent="0.35">
      <c r="A10" t="s">
        <v>58</v>
      </c>
      <c r="C10" s="88" t="s">
        <v>6</v>
      </c>
      <c r="D10" s="80">
        <f t="shared" si="0"/>
        <v>35530</v>
      </c>
      <c r="E10" s="81">
        <f t="shared" si="0"/>
        <v>24870</v>
      </c>
      <c r="F10" s="3"/>
      <c r="H10" s="25"/>
      <c r="I10" s="30">
        <f t="shared" si="1"/>
        <v>35530</v>
      </c>
      <c r="J10" s="31">
        <f t="shared" si="1"/>
        <v>24870</v>
      </c>
      <c r="K10" s="25"/>
      <c r="L10" s="65">
        <f t="shared" si="2"/>
        <v>35520</v>
      </c>
      <c r="M10" s="65">
        <f t="shared" si="3"/>
        <v>24864</v>
      </c>
      <c r="N10" s="25"/>
      <c r="O10" s="65">
        <f t="shared" si="4"/>
        <v>35520</v>
      </c>
      <c r="P10" s="65">
        <f t="shared" si="5"/>
        <v>24864</v>
      </c>
      <c r="Q10" s="25"/>
      <c r="R10" s="110">
        <v>17760</v>
      </c>
      <c r="S10" s="35"/>
      <c r="T10" s="36">
        <v>35530</v>
      </c>
      <c r="U10" s="37">
        <v>24870</v>
      </c>
      <c r="W10" s="36">
        <v>29360</v>
      </c>
      <c r="X10" s="37">
        <v>20550</v>
      </c>
      <c r="Z10" s="25"/>
      <c r="AA10" s="36">
        <v>29354</v>
      </c>
      <c r="AB10" s="37">
        <v>20547.8</v>
      </c>
    </row>
    <row r="11" spans="1:29" ht="24" customHeight="1" x14ac:dyDescent="0.35">
      <c r="A11" t="s">
        <v>58</v>
      </c>
      <c r="C11" s="15"/>
      <c r="D11" s="68"/>
      <c r="E11" s="69"/>
      <c r="F11" s="3"/>
      <c r="H11" s="25"/>
      <c r="I11" s="30">
        <f t="shared" si="1"/>
        <v>10</v>
      </c>
      <c r="J11" s="31">
        <f t="shared" si="1"/>
        <v>10</v>
      </c>
      <c r="K11" s="25"/>
      <c r="L11" s="65">
        <f t="shared" si="2"/>
        <v>0</v>
      </c>
      <c r="M11" s="65">
        <f t="shared" si="3"/>
        <v>0</v>
      </c>
      <c r="N11" s="25"/>
      <c r="O11" s="65">
        <f t="shared" si="4"/>
        <v>0</v>
      </c>
      <c r="P11" s="65">
        <f t="shared" si="5"/>
        <v>0</v>
      </c>
      <c r="Q11" s="25"/>
      <c r="R11" s="61"/>
      <c r="S11" s="35"/>
      <c r="T11" s="36"/>
      <c r="U11" s="37"/>
      <c r="W11" s="36"/>
      <c r="X11" s="37"/>
      <c r="Z11" s="25"/>
      <c r="AA11" s="36"/>
      <c r="AB11" s="37"/>
    </row>
    <row r="12" spans="1:29" ht="24" customHeight="1" x14ac:dyDescent="0.35">
      <c r="A12" t="s">
        <v>58</v>
      </c>
      <c r="C12" s="70" t="s">
        <v>60</v>
      </c>
      <c r="D12" s="74"/>
      <c r="E12" s="75"/>
      <c r="F12" s="73"/>
      <c r="H12" s="25"/>
      <c r="I12" s="30">
        <f t="shared" si="1"/>
        <v>10</v>
      </c>
      <c r="J12" s="31">
        <f t="shared" si="1"/>
        <v>10</v>
      </c>
      <c r="K12" s="25"/>
      <c r="L12" s="65">
        <f t="shared" si="2"/>
        <v>0</v>
      </c>
      <c r="M12" s="65">
        <f t="shared" si="3"/>
        <v>0</v>
      </c>
      <c r="N12" s="25"/>
      <c r="O12" s="65">
        <f t="shared" si="4"/>
        <v>0</v>
      </c>
      <c r="P12" s="65">
        <f t="shared" si="5"/>
        <v>0</v>
      </c>
      <c r="Q12" s="25"/>
      <c r="R12" s="61"/>
      <c r="S12" s="35"/>
      <c r="T12" s="36"/>
      <c r="U12" s="37"/>
      <c r="W12" s="36"/>
      <c r="X12" s="37"/>
      <c r="Z12" s="25"/>
      <c r="AA12" s="36"/>
      <c r="AB12" s="37"/>
    </row>
    <row r="13" spans="1:29" ht="24" customHeight="1" x14ac:dyDescent="0.35">
      <c r="A13" t="s">
        <v>58</v>
      </c>
      <c r="C13" s="82" t="s">
        <v>7</v>
      </c>
      <c r="D13" s="80">
        <f t="shared" ref="D13:E20" si="6">I13</f>
        <v>14110</v>
      </c>
      <c r="E13" s="81">
        <f t="shared" si="6"/>
        <v>9880</v>
      </c>
      <c r="F13" s="3"/>
      <c r="H13" s="25"/>
      <c r="I13" s="30">
        <f t="shared" si="1"/>
        <v>14110</v>
      </c>
      <c r="J13" s="31">
        <f t="shared" si="1"/>
        <v>9880</v>
      </c>
      <c r="K13" s="25"/>
      <c r="L13" s="65">
        <f t="shared" si="2"/>
        <v>14104</v>
      </c>
      <c r="M13" s="65">
        <f t="shared" si="3"/>
        <v>9872.7999999999993</v>
      </c>
      <c r="N13" s="25"/>
      <c r="O13" s="65">
        <f t="shared" si="4"/>
        <v>14104</v>
      </c>
      <c r="P13" s="65">
        <f t="shared" si="5"/>
        <v>9872.7999999999993</v>
      </c>
      <c r="Q13" s="25"/>
      <c r="R13" s="110">
        <v>7052</v>
      </c>
      <c r="S13" s="35"/>
      <c r="T13" s="36">
        <v>14110</v>
      </c>
      <c r="U13" s="37">
        <v>9880</v>
      </c>
      <c r="W13" s="36">
        <v>11660</v>
      </c>
      <c r="X13" s="37">
        <v>8160</v>
      </c>
      <c r="Z13" s="25"/>
      <c r="AA13" s="36">
        <v>11656</v>
      </c>
      <c r="AB13" s="37">
        <v>8159.2</v>
      </c>
    </row>
    <row r="14" spans="1:29" ht="24" customHeight="1" x14ac:dyDescent="0.35">
      <c r="A14" t="s">
        <v>58</v>
      </c>
      <c r="C14" s="82" t="s">
        <v>8</v>
      </c>
      <c r="D14" s="80">
        <f t="shared" si="6"/>
        <v>24090</v>
      </c>
      <c r="E14" s="81">
        <f t="shared" si="6"/>
        <v>16860</v>
      </c>
      <c r="F14" s="3"/>
      <c r="H14" s="25"/>
      <c r="I14" s="30">
        <f t="shared" si="1"/>
        <v>24090</v>
      </c>
      <c r="J14" s="31">
        <f t="shared" si="1"/>
        <v>16860</v>
      </c>
      <c r="K14" s="25"/>
      <c r="L14" s="65">
        <f t="shared" si="2"/>
        <v>24080</v>
      </c>
      <c r="M14" s="65">
        <f t="shared" si="3"/>
        <v>16856</v>
      </c>
      <c r="N14" s="25"/>
      <c r="O14" s="65">
        <f t="shared" si="4"/>
        <v>24080</v>
      </c>
      <c r="P14" s="65">
        <f t="shared" si="5"/>
        <v>16856</v>
      </c>
      <c r="Q14" s="25"/>
      <c r="R14" s="110">
        <v>12040</v>
      </c>
      <c r="S14" s="35"/>
      <c r="T14" s="36">
        <v>24090</v>
      </c>
      <c r="U14" s="37">
        <v>16860</v>
      </c>
      <c r="W14" s="36">
        <v>19910</v>
      </c>
      <c r="X14" s="37">
        <v>13940</v>
      </c>
      <c r="Z14" s="25"/>
      <c r="AA14" s="36">
        <v>19900</v>
      </c>
      <c r="AB14" s="37">
        <v>13930</v>
      </c>
    </row>
    <row r="15" spans="1:29" ht="24" customHeight="1" x14ac:dyDescent="0.35">
      <c r="A15" t="s">
        <v>58</v>
      </c>
      <c r="C15" s="82" t="s">
        <v>9</v>
      </c>
      <c r="D15" s="80">
        <f t="shared" si="6"/>
        <v>47740</v>
      </c>
      <c r="E15" s="81">
        <f t="shared" si="6"/>
        <v>33420</v>
      </c>
      <c r="F15" s="3"/>
      <c r="H15" s="25"/>
      <c r="I15" s="30">
        <f t="shared" si="1"/>
        <v>47740</v>
      </c>
      <c r="J15" s="31">
        <f t="shared" si="1"/>
        <v>33420</v>
      </c>
      <c r="K15" s="25"/>
      <c r="L15" s="65">
        <f t="shared" si="2"/>
        <v>47732</v>
      </c>
      <c r="M15" s="65">
        <f t="shared" si="3"/>
        <v>33412.400000000001</v>
      </c>
      <c r="N15" s="25"/>
      <c r="O15" s="65">
        <f t="shared" si="4"/>
        <v>47732</v>
      </c>
      <c r="P15" s="65">
        <f t="shared" si="5"/>
        <v>33412.400000000001</v>
      </c>
      <c r="Q15" s="25"/>
      <c r="R15" s="110">
        <v>23866</v>
      </c>
      <c r="S15" s="35"/>
      <c r="T15" s="36">
        <v>47740</v>
      </c>
      <c r="U15" s="37">
        <v>33420</v>
      </c>
      <c r="W15" s="36">
        <v>39450</v>
      </c>
      <c r="X15" s="37">
        <v>27620</v>
      </c>
      <c r="Z15" s="25"/>
      <c r="AA15" s="36">
        <v>39446</v>
      </c>
      <c r="AB15" s="37">
        <v>27612.199999999997</v>
      </c>
    </row>
    <row r="16" spans="1:29" ht="24" customHeight="1" x14ac:dyDescent="0.35">
      <c r="A16" t="s">
        <v>58</v>
      </c>
      <c r="C16" s="82" t="s">
        <v>10</v>
      </c>
      <c r="D16" s="80">
        <f t="shared" si="6"/>
        <v>76170</v>
      </c>
      <c r="E16" s="81">
        <f t="shared" si="6"/>
        <v>53320</v>
      </c>
      <c r="F16" s="3"/>
      <c r="H16" s="25"/>
      <c r="I16" s="30">
        <f t="shared" si="1"/>
        <v>76170</v>
      </c>
      <c r="J16" s="31">
        <f t="shared" si="1"/>
        <v>53320</v>
      </c>
      <c r="K16" s="25"/>
      <c r="L16" s="65">
        <f t="shared" si="2"/>
        <v>76164</v>
      </c>
      <c r="M16" s="65">
        <f t="shared" si="3"/>
        <v>53314.799999999996</v>
      </c>
      <c r="N16" s="25"/>
      <c r="O16" s="65">
        <f t="shared" si="4"/>
        <v>76164</v>
      </c>
      <c r="P16" s="65">
        <f t="shared" si="5"/>
        <v>53314.799999999996</v>
      </c>
      <c r="Q16" s="25"/>
      <c r="R16" s="110">
        <v>38082</v>
      </c>
      <c r="S16" s="35"/>
      <c r="T16" s="36">
        <v>76170</v>
      </c>
      <c r="U16" s="37">
        <v>53320</v>
      </c>
      <c r="W16" s="36">
        <v>62950</v>
      </c>
      <c r="X16" s="37">
        <v>44070</v>
      </c>
      <c r="Z16" s="25"/>
      <c r="AA16" s="36">
        <v>62946</v>
      </c>
      <c r="AB16" s="37">
        <v>44062.2</v>
      </c>
    </row>
    <row r="17" spans="1:28" ht="24" customHeight="1" x14ac:dyDescent="0.45">
      <c r="A17" t="s">
        <v>58</v>
      </c>
      <c r="C17" s="82" t="s">
        <v>11</v>
      </c>
      <c r="D17" s="80">
        <f t="shared" si="6"/>
        <v>12270</v>
      </c>
      <c r="E17" s="81">
        <f t="shared" si="6"/>
        <v>8590</v>
      </c>
      <c r="F17" s="3"/>
      <c r="H17" s="25"/>
      <c r="I17" s="30">
        <f t="shared" si="1"/>
        <v>12270</v>
      </c>
      <c r="J17" s="31">
        <f t="shared" si="1"/>
        <v>8590</v>
      </c>
      <c r="K17" s="25"/>
      <c r="L17" s="65">
        <f t="shared" si="2"/>
        <v>12268</v>
      </c>
      <c r="M17" s="65">
        <f t="shared" si="3"/>
        <v>8587.6</v>
      </c>
      <c r="N17" s="25"/>
      <c r="O17" s="65">
        <f t="shared" si="4"/>
        <v>12268</v>
      </c>
      <c r="P17" s="65">
        <f t="shared" si="5"/>
        <v>8587.6</v>
      </c>
      <c r="Q17" s="25"/>
      <c r="R17" s="110">
        <v>6134</v>
      </c>
      <c r="S17" s="32"/>
      <c r="T17" s="36">
        <v>12270</v>
      </c>
      <c r="U17" s="37">
        <v>8590</v>
      </c>
      <c r="W17" s="36">
        <v>10140</v>
      </c>
      <c r="X17" s="37">
        <v>7100</v>
      </c>
      <c r="Z17" s="25"/>
      <c r="AA17" s="36">
        <v>10138</v>
      </c>
      <c r="AB17" s="37">
        <v>7096.5999999999995</v>
      </c>
    </row>
    <row r="18" spans="1:28" ht="24" customHeight="1" x14ac:dyDescent="0.45">
      <c r="A18" t="s">
        <v>58</v>
      </c>
      <c r="C18" s="82" t="s">
        <v>12</v>
      </c>
      <c r="D18" s="80">
        <f t="shared" si="6"/>
        <v>20940</v>
      </c>
      <c r="E18" s="81">
        <f t="shared" si="6"/>
        <v>14660</v>
      </c>
      <c r="F18" s="3"/>
      <c r="H18" s="25"/>
      <c r="I18" s="30">
        <f t="shared" si="1"/>
        <v>20940</v>
      </c>
      <c r="J18" s="31">
        <f t="shared" si="1"/>
        <v>14660</v>
      </c>
      <c r="K18" s="25"/>
      <c r="L18" s="65">
        <f t="shared" si="2"/>
        <v>20936</v>
      </c>
      <c r="M18" s="65">
        <f t="shared" si="3"/>
        <v>14655.199999999999</v>
      </c>
      <c r="N18" s="25"/>
      <c r="O18" s="65">
        <f t="shared" si="4"/>
        <v>20936</v>
      </c>
      <c r="P18" s="65">
        <f t="shared" si="5"/>
        <v>14655.199999999999</v>
      </c>
      <c r="Q18" s="25"/>
      <c r="R18" s="110">
        <v>10468</v>
      </c>
      <c r="S18" s="32"/>
      <c r="T18" s="36">
        <v>20940</v>
      </c>
      <c r="U18" s="37">
        <v>14660</v>
      </c>
      <c r="W18" s="36">
        <v>17310</v>
      </c>
      <c r="X18" s="37">
        <v>12120</v>
      </c>
      <c r="Z18" s="25"/>
      <c r="AA18" s="36">
        <v>17302</v>
      </c>
      <c r="AB18" s="37">
        <v>12111.4</v>
      </c>
    </row>
    <row r="19" spans="1:28" ht="24" customHeight="1" x14ac:dyDescent="0.35">
      <c r="A19" t="s">
        <v>58</v>
      </c>
      <c r="C19" s="82" t="s">
        <v>13</v>
      </c>
      <c r="D19" s="80">
        <f t="shared" si="6"/>
        <v>41510</v>
      </c>
      <c r="E19" s="81">
        <f t="shared" si="6"/>
        <v>29060</v>
      </c>
      <c r="F19" s="3"/>
      <c r="H19" s="25"/>
      <c r="I19" s="30">
        <f t="shared" si="1"/>
        <v>41510</v>
      </c>
      <c r="J19" s="31">
        <f t="shared" si="1"/>
        <v>29060</v>
      </c>
      <c r="K19" s="25"/>
      <c r="L19" s="65">
        <f t="shared" si="2"/>
        <v>41506</v>
      </c>
      <c r="M19" s="65">
        <f t="shared" si="3"/>
        <v>29054.199999999997</v>
      </c>
      <c r="N19" s="25"/>
      <c r="O19" s="65">
        <f t="shared" si="4"/>
        <v>41506</v>
      </c>
      <c r="P19" s="65">
        <f t="shared" si="5"/>
        <v>29054.199999999997</v>
      </c>
      <c r="Q19" s="25"/>
      <c r="R19" s="110">
        <v>20753</v>
      </c>
      <c r="S19" s="38"/>
      <c r="T19" s="36">
        <v>41510</v>
      </c>
      <c r="U19" s="37">
        <v>29060</v>
      </c>
      <c r="W19" s="36">
        <v>34310</v>
      </c>
      <c r="X19" s="37">
        <v>24020</v>
      </c>
      <c r="Z19" s="25"/>
      <c r="AA19" s="36">
        <v>34302</v>
      </c>
      <c r="AB19" s="37">
        <v>24011.399999999998</v>
      </c>
    </row>
    <row r="20" spans="1:28" ht="24" customHeight="1" x14ac:dyDescent="0.35">
      <c r="A20" t="s">
        <v>58</v>
      </c>
      <c r="C20" s="82" t="s">
        <v>14</v>
      </c>
      <c r="D20" s="80">
        <f t="shared" si="6"/>
        <v>66240</v>
      </c>
      <c r="E20" s="81">
        <f t="shared" si="6"/>
        <v>46370</v>
      </c>
      <c r="F20" s="3"/>
      <c r="H20" s="25"/>
      <c r="I20" s="30">
        <f t="shared" si="1"/>
        <v>66240</v>
      </c>
      <c r="J20" s="31">
        <f t="shared" si="1"/>
        <v>46370</v>
      </c>
      <c r="K20" s="25"/>
      <c r="L20" s="65">
        <f t="shared" si="2"/>
        <v>66232</v>
      </c>
      <c r="M20" s="65">
        <f t="shared" si="3"/>
        <v>46362.399999999994</v>
      </c>
      <c r="N20" s="25"/>
      <c r="O20" s="65">
        <f t="shared" si="4"/>
        <v>66232</v>
      </c>
      <c r="P20" s="65">
        <f t="shared" si="5"/>
        <v>46362.399999999994</v>
      </c>
      <c r="Q20" s="25"/>
      <c r="R20" s="110">
        <v>33116</v>
      </c>
      <c r="S20" s="38"/>
      <c r="T20" s="36">
        <v>66240</v>
      </c>
      <c r="U20" s="37">
        <v>46370</v>
      </c>
      <c r="W20" s="36">
        <v>54740</v>
      </c>
      <c r="X20" s="37">
        <v>38320</v>
      </c>
      <c r="Z20" s="25"/>
      <c r="AA20" s="36">
        <v>54736</v>
      </c>
      <c r="AB20" s="37">
        <v>38315.199999999997</v>
      </c>
    </row>
    <row r="21" spans="1:28" ht="24" customHeight="1" x14ac:dyDescent="0.35">
      <c r="A21" t="s">
        <v>58</v>
      </c>
      <c r="C21" s="13"/>
      <c r="D21" s="68"/>
      <c r="E21" s="69"/>
      <c r="F21" s="3"/>
      <c r="H21" s="25"/>
      <c r="I21" s="30">
        <f t="shared" si="1"/>
        <v>10</v>
      </c>
      <c r="J21" s="31">
        <f t="shared" si="1"/>
        <v>10</v>
      </c>
      <c r="K21" s="25"/>
      <c r="L21" s="65">
        <f t="shared" si="2"/>
        <v>0</v>
      </c>
      <c r="M21" s="65">
        <f t="shared" si="3"/>
        <v>0</v>
      </c>
      <c r="N21" s="25"/>
      <c r="O21" s="65">
        <f t="shared" si="4"/>
        <v>0</v>
      </c>
      <c r="P21" s="65">
        <f t="shared" si="5"/>
        <v>0</v>
      </c>
      <c r="Q21" s="25"/>
      <c r="R21" s="61"/>
      <c r="S21" s="38"/>
      <c r="T21" s="36"/>
      <c r="U21" s="37"/>
      <c r="W21" s="36"/>
      <c r="X21" s="37"/>
      <c r="Z21" s="25"/>
      <c r="AA21" s="36"/>
      <c r="AB21" s="37"/>
    </row>
    <row r="22" spans="1:28" ht="24" customHeight="1" x14ac:dyDescent="0.35">
      <c r="A22" t="s">
        <v>58</v>
      </c>
      <c r="C22" s="70" t="s">
        <v>61</v>
      </c>
      <c r="D22" s="74"/>
      <c r="E22" s="75"/>
      <c r="F22" s="73"/>
      <c r="H22" s="25"/>
      <c r="I22" s="30">
        <f t="shared" si="1"/>
        <v>10</v>
      </c>
      <c r="J22" s="31">
        <f t="shared" si="1"/>
        <v>10</v>
      </c>
      <c r="K22" s="25"/>
      <c r="L22" s="65">
        <f t="shared" si="2"/>
        <v>0</v>
      </c>
      <c r="M22" s="65">
        <f t="shared" si="3"/>
        <v>0</v>
      </c>
      <c r="N22" s="25"/>
      <c r="O22" s="65">
        <f t="shared" si="4"/>
        <v>0</v>
      </c>
      <c r="P22" s="65">
        <f t="shared" si="5"/>
        <v>0</v>
      </c>
      <c r="Q22" s="25"/>
      <c r="R22" s="61"/>
      <c r="S22" s="38"/>
      <c r="T22" s="36"/>
      <c r="U22" s="37"/>
      <c r="W22" s="36"/>
      <c r="X22" s="37"/>
      <c r="Z22" s="25"/>
      <c r="AA22" s="36"/>
      <c r="AB22" s="37"/>
    </row>
    <row r="23" spans="1:28" ht="24" customHeight="1" x14ac:dyDescent="0.45">
      <c r="A23" t="s">
        <v>58</v>
      </c>
      <c r="C23" s="86" t="s">
        <v>15</v>
      </c>
      <c r="D23" s="80">
        <f t="shared" ref="D23:E28" si="7">I23</f>
        <v>13270</v>
      </c>
      <c r="E23" s="81">
        <f t="shared" si="7"/>
        <v>9290</v>
      </c>
      <c r="F23" s="5"/>
      <c r="H23" s="25"/>
      <c r="I23" s="30">
        <f t="shared" si="1"/>
        <v>13270</v>
      </c>
      <c r="J23" s="31">
        <f t="shared" si="1"/>
        <v>9290</v>
      </c>
      <c r="K23" s="25"/>
      <c r="L23" s="65">
        <f t="shared" si="2"/>
        <v>13262</v>
      </c>
      <c r="M23" s="65">
        <f t="shared" si="3"/>
        <v>9283.4</v>
      </c>
      <c r="N23" s="25"/>
      <c r="O23" s="65">
        <f t="shared" si="4"/>
        <v>13262</v>
      </c>
      <c r="P23" s="65">
        <f t="shared" si="5"/>
        <v>9283.4</v>
      </c>
      <c r="Q23" s="25"/>
      <c r="R23" s="110">
        <v>6631</v>
      </c>
      <c r="S23" s="32"/>
      <c r="T23" s="36">
        <v>13270</v>
      </c>
      <c r="U23" s="37">
        <v>9290</v>
      </c>
      <c r="W23" s="36">
        <v>10970</v>
      </c>
      <c r="X23" s="37">
        <v>7680</v>
      </c>
      <c r="Z23" s="25"/>
      <c r="AA23" s="36">
        <v>10960</v>
      </c>
      <c r="AB23" s="37">
        <v>7671.9999999999991</v>
      </c>
    </row>
    <row r="24" spans="1:28" ht="24" customHeight="1" x14ac:dyDescent="0.45">
      <c r="A24" t="s">
        <v>58</v>
      </c>
      <c r="C24" s="86" t="s">
        <v>16</v>
      </c>
      <c r="D24" s="80">
        <f t="shared" si="7"/>
        <v>23280</v>
      </c>
      <c r="E24" s="81">
        <f t="shared" si="7"/>
        <v>16300</v>
      </c>
      <c r="F24" s="5"/>
      <c r="H24" s="25"/>
      <c r="I24" s="30">
        <f t="shared" si="1"/>
        <v>23280</v>
      </c>
      <c r="J24" s="31">
        <f t="shared" si="1"/>
        <v>16300</v>
      </c>
      <c r="K24" s="25"/>
      <c r="L24" s="65">
        <f t="shared" si="2"/>
        <v>23274</v>
      </c>
      <c r="M24" s="65">
        <f t="shared" si="3"/>
        <v>16291.8</v>
      </c>
      <c r="N24" s="25"/>
      <c r="O24" s="65">
        <f t="shared" si="4"/>
        <v>23274</v>
      </c>
      <c r="P24" s="65">
        <f t="shared" si="5"/>
        <v>16291.8</v>
      </c>
      <c r="Q24" s="25"/>
      <c r="R24" s="110">
        <v>11637</v>
      </c>
      <c r="S24" s="32"/>
      <c r="T24" s="39">
        <v>23280</v>
      </c>
      <c r="U24" s="37">
        <v>16300</v>
      </c>
      <c r="W24" s="39">
        <v>19240</v>
      </c>
      <c r="X24" s="37">
        <v>13470</v>
      </c>
      <c r="Z24" s="25"/>
      <c r="AA24" s="39">
        <v>19234</v>
      </c>
      <c r="AB24" s="37">
        <v>13463.8</v>
      </c>
    </row>
    <row r="25" spans="1:28" ht="24" customHeight="1" x14ac:dyDescent="0.35">
      <c r="A25" t="s">
        <v>58</v>
      </c>
      <c r="C25" s="86" t="s">
        <v>17</v>
      </c>
      <c r="D25" s="80">
        <f t="shared" si="7"/>
        <v>13270</v>
      </c>
      <c r="E25" s="81">
        <f t="shared" si="7"/>
        <v>9290</v>
      </c>
      <c r="F25" s="5"/>
      <c r="H25" s="25"/>
      <c r="I25" s="30">
        <f t="shared" si="1"/>
        <v>13270</v>
      </c>
      <c r="J25" s="31">
        <f t="shared" si="1"/>
        <v>9290</v>
      </c>
      <c r="K25" s="25"/>
      <c r="L25" s="65">
        <f t="shared" si="2"/>
        <v>13262</v>
      </c>
      <c r="M25" s="65">
        <f t="shared" si="3"/>
        <v>9283.4</v>
      </c>
      <c r="N25" s="25"/>
      <c r="O25" s="65">
        <f t="shared" si="4"/>
        <v>13262</v>
      </c>
      <c r="P25" s="65">
        <f t="shared" si="5"/>
        <v>9283.4</v>
      </c>
      <c r="Q25" s="25"/>
      <c r="R25" s="110">
        <v>6631</v>
      </c>
      <c r="S25" s="38"/>
      <c r="T25" s="36">
        <v>13270</v>
      </c>
      <c r="U25" s="37">
        <v>9290</v>
      </c>
      <c r="W25" s="36">
        <v>10970</v>
      </c>
      <c r="X25" s="37">
        <v>7680</v>
      </c>
      <c r="Z25" s="25"/>
      <c r="AA25" s="36">
        <v>10960</v>
      </c>
      <c r="AB25" s="37">
        <v>7671.9999999999991</v>
      </c>
    </row>
    <row r="26" spans="1:28" ht="24" customHeight="1" x14ac:dyDescent="0.35">
      <c r="A26" t="s">
        <v>58</v>
      </c>
      <c r="C26" s="86" t="s">
        <v>18</v>
      </c>
      <c r="D26" s="80">
        <f t="shared" si="7"/>
        <v>23280</v>
      </c>
      <c r="E26" s="81">
        <f t="shared" si="7"/>
        <v>16300</v>
      </c>
      <c r="F26" s="5"/>
      <c r="H26" s="25"/>
      <c r="I26" s="30">
        <f t="shared" si="1"/>
        <v>23280</v>
      </c>
      <c r="J26" s="31">
        <f t="shared" si="1"/>
        <v>16300</v>
      </c>
      <c r="K26" s="25"/>
      <c r="L26" s="65">
        <f t="shared" si="2"/>
        <v>23274</v>
      </c>
      <c r="M26" s="65">
        <f t="shared" si="3"/>
        <v>16291.8</v>
      </c>
      <c r="N26" s="25"/>
      <c r="O26" s="65">
        <f t="shared" si="4"/>
        <v>23274</v>
      </c>
      <c r="P26" s="65">
        <f t="shared" si="5"/>
        <v>16291.8</v>
      </c>
      <c r="Q26" s="25"/>
      <c r="R26" s="110">
        <v>11637</v>
      </c>
      <c r="S26" s="38"/>
      <c r="T26" s="33">
        <v>23280</v>
      </c>
      <c r="U26" s="37">
        <v>16300</v>
      </c>
      <c r="W26" s="33">
        <v>19360</v>
      </c>
      <c r="X26" s="37">
        <v>13550</v>
      </c>
      <c r="Z26" s="25"/>
      <c r="AA26" s="33">
        <v>19234</v>
      </c>
      <c r="AB26" s="37">
        <v>13463.8</v>
      </c>
    </row>
    <row r="27" spans="1:28" ht="24" customHeight="1" x14ac:dyDescent="0.35">
      <c r="A27" t="s">
        <v>58</v>
      </c>
      <c r="C27" s="86" t="s">
        <v>19</v>
      </c>
      <c r="D27" s="80">
        <f t="shared" si="7"/>
        <v>15260</v>
      </c>
      <c r="E27" s="81">
        <f t="shared" si="7"/>
        <v>10680</v>
      </c>
      <c r="F27" s="5"/>
      <c r="H27" s="25"/>
      <c r="I27" s="30">
        <f t="shared" si="1"/>
        <v>15260</v>
      </c>
      <c r="J27" s="31">
        <f t="shared" si="1"/>
        <v>10680</v>
      </c>
      <c r="K27" s="25"/>
      <c r="L27" s="65">
        <f t="shared" si="2"/>
        <v>15252</v>
      </c>
      <c r="M27" s="65">
        <f t="shared" si="3"/>
        <v>10676.4</v>
      </c>
      <c r="N27" s="25"/>
      <c r="O27" s="65">
        <f t="shared" si="4"/>
        <v>15252</v>
      </c>
      <c r="P27" s="65">
        <f t="shared" si="5"/>
        <v>10676.4</v>
      </c>
      <c r="Q27" s="25"/>
      <c r="R27" s="110">
        <v>7626</v>
      </c>
      <c r="S27" s="38"/>
      <c r="T27" s="36">
        <v>15260</v>
      </c>
      <c r="U27" s="37">
        <v>10680</v>
      </c>
      <c r="W27" s="36">
        <v>12610</v>
      </c>
      <c r="X27" s="37">
        <v>8830</v>
      </c>
      <c r="Z27" s="25"/>
      <c r="AA27" s="36">
        <v>12606</v>
      </c>
      <c r="AB27" s="37">
        <v>8824.1999999999989</v>
      </c>
    </row>
    <row r="28" spans="1:28" ht="24" customHeight="1" x14ac:dyDescent="0.35">
      <c r="A28" t="s">
        <v>58</v>
      </c>
      <c r="C28" s="83" t="s">
        <v>20</v>
      </c>
      <c r="D28" s="80">
        <f t="shared" si="7"/>
        <v>26770</v>
      </c>
      <c r="E28" s="81">
        <f t="shared" si="7"/>
        <v>18740</v>
      </c>
      <c r="F28" s="5"/>
      <c r="H28" s="25"/>
      <c r="I28" s="30">
        <f t="shared" si="1"/>
        <v>26770</v>
      </c>
      <c r="J28" s="31">
        <f t="shared" si="1"/>
        <v>18740</v>
      </c>
      <c r="K28" s="25"/>
      <c r="L28" s="65">
        <f t="shared" si="2"/>
        <v>26766</v>
      </c>
      <c r="M28" s="65">
        <f t="shared" si="3"/>
        <v>18736.199999999997</v>
      </c>
      <c r="N28" s="25"/>
      <c r="O28" s="65">
        <f t="shared" si="4"/>
        <v>26766</v>
      </c>
      <c r="P28" s="65">
        <f t="shared" si="5"/>
        <v>18736.199999999997</v>
      </c>
      <c r="Q28" s="25"/>
      <c r="R28" s="110">
        <v>13383</v>
      </c>
      <c r="S28" s="38"/>
      <c r="T28" s="36">
        <v>26770</v>
      </c>
      <c r="U28" s="37">
        <v>18740</v>
      </c>
      <c r="W28" s="36">
        <v>22130</v>
      </c>
      <c r="X28" s="37">
        <v>15490</v>
      </c>
      <c r="Z28" s="25"/>
      <c r="AA28" s="36">
        <v>22120</v>
      </c>
      <c r="AB28" s="37">
        <v>15483.999999999998</v>
      </c>
    </row>
    <row r="29" spans="1:28" ht="24" customHeight="1" x14ac:dyDescent="0.35">
      <c r="A29" t="s">
        <v>58</v>
      </c>
      <c r="C29" s="9"/>
      <c r="D29" s="68"/>
      <c r="E29" s="69"/>
      <c r="F29" s="5"/>
      <c r="H29" s="25"/>
      <c r="I29" s="30">
        <f t="shared" si="1"/>
        <v>10</v>
      </c>
      <c r="J29" s="31">
        <f t="shared" si="1"/>
        <v>10</v>
      </c>
      <c r="K29" s="25"/>
      <c r="L29" s="65">
        <f t="shared" si="2"/>
        <v>0</v>
      </c>
      <c r="M29" s="65">
        <f t="shared" si="3"/>
        <v>0</v>
      </c>
      <c r="N29" s="25"/>
      <c r="O29" s="65">
        <f t="shared" si="4"/>
        <v>0</v>
      </c>
      <c r="P29" s="65">
        <f t="shared" si="5"/>
        <v>0</v>
      </c>
      <c r="Q29" s="25"/>
      <c r="R29" s="61"/>
      <c r="S29" s="38"/>
      <c r="T29" s="36"/>
      <c r="U29" s="37"/>
      <c r="W29" s="36"/>
      <c r="X29" s="37"/>
      <c r="Z29" s="25"/>
      <c r="AA29" s="36"/>
      <c r="AB29" s="37"/>
    </row>
    <row r="30" spans="1:28" ht="24" customHeight="1" x14ac:dyDescent="0.35">
      <c r="A30" t="s">
        <v>58</v>
      </c>
      <c r="C30" s="70" t="s">
        <v>65</v>
      </c>
      <c r="D30" s="74"/>
      <c r="E30" s="75"/>
      <c r="F30" s="73"/>
      <c r="I30" s="30">
        <f t="shared" si="1"/>
        <v>10</v>
      </c>
      <c r="J30" s="31">
        <f t="shared" si="1"/>
        <v>10</v>
      </c>
      <c r="K30" s="25"/>
      <c r="L30" s="65">
        <f>O30*$L$4</f>
        <v>0</v>
      </c>
      <c r="M30" s="65">
        <f>P30*$M$4</f>
        <v>0</v>
      </c>
      <c r="O30" s="65">
        <f>R30*$O$4</f>
        <v>0</v>
      </c>
      <c r="P30" s="65">
        <f>R30*$P$4</f>
        <v>0</v>
      </c>
      <c r="T30" s="36"/>
      <c r="U30" s="37"/>
      <c r="W30" s="36"/>
      <c r="X30" s="37"/>
      <c r="AA30" s="36"/>
      <c r="AB30" s="37"/>
    </row>
    <row r="31" spans="1:28" ht="24" customHeight="1" x14ac:dyDescent="0.35">
      <c r="A31" t="s">
        <v>58</v>
      </c>
      <c r="C31" s="82" t="s">
        <v>66</v>
      </c>
      <c r="D31" s="80">
        <f t="shared" ref="D31:E31" si="8">I31</f>
        <v>34130</v>
      </c>
      <c r="E31" s="81">
        <f t="shared" si="8"/>
        <v>23890</v>
      </c>
      <c r="F31" s="3"/>
      <c r="I31" s="30">
        <f t="shared" si="1"/>
        <v>34130</v>
      </c>
      <c r="J31" s="31">
        <f t="shared" si="1"/>
        <v>23890</v>
      </c>
      <c r="K31" s="25"/>
      <c r="L31" s="65">
        <f>O31*$L$4</f>
        <v>34126</v>
      </c>
      <c r="M31" s="65">
        <f>P31*$M$4</f>
        <v>23888.199999999997</v>
      </c>
      <c r="O31" s="65">
        <f>R31*$O$4</f>
        <v>34126</v>
      </c>
      <c r="P31" s="65">
        <f>R31*$P$4</f>
        <v>23888.199999999997</v>
      </c>
      <c r="R31" s="110">
        <v>17063</v>
      </c>
      <c r="T31" s="36">
        <v>34130</v>
      </c>
      <c r="U31" s="37">
        <v>23890</v>
      </c>
      <c r="W31" s="36">
        <v>28210</v>
      </c>
      <c r="X31" s="37">
        <v>19750</v>
      </c>
      <c r="AA31" s="36">
        <v>28204</v>
      </c>
      <c r="AB31" s="37">
        <v>19742.8</v>
      </c>
    </row>
    <row r="32" spans="1:28" ht="24" customHeight="1" x14ac:dyDescent="0.35">
      <c r="C32" s="13"/>
      <c r="D32" s="68"/>
      <c r="E32" s="69"/>
      <c r="F32" s="3"/>
      <c r="I32" s="30"/>
      <c r="J32" s="31"/>
      <c r="K32" s="25"/>
      <c r="L32" s="65"/>
      <c r="M32" s="65"/>
      <c r="O32" s="65"/>
      <c r="P32" s="65"/>
      <c r="T32" s="36"/>
      <c r="U32" s="37"/>
      <c r="W32" s="36"/>
      <c r="X32" s="37"/>
      <c r="AA32" s="36"/>
      <c r="AB32" s="37"/>
    </row>
    <row r="33" spans="1:28" ht="24" customHeight="1" x14ac:dyDescent="0.35">
      <c r="A33" t="s">
        <v>58</v>
      </c>
      <c r="C33" s="13"/>
      <c r="D33" s="68"/>
      <c r="E33" s="69"/>
      <c r="F33" s="3"/>
      <c r="I33" s="30">
        <f t="shared" si="1"/>
        <v>10</v>
      </c>
      <c r="J33" s="31">
        <f t="shared" si="1"/>
        <v>10</v>
      </c>
      <c r="K33" s="25"/>
      <c r="L33" s="65">
        <f>O33*$L$4</f>
        <v>0</v>
      </c>
      <c r="M33" s="65">
        <f>P33*$M$4</f>
        <v>0</v>
      </c>
      <c r="O33" s="65">
        <f>R33*$O$4</f>
        <v>0</v>
      </c>
      <c r="P33" s="65">
        <f>R33*$P$4</f>
        <v>0</v>
      </c>
      <c r="T33" s="36"/>
      <c r="U33" s="37"/>
      <c r="W33" s="36"/>
      <c r="X33" s="37"/>
      <c r="AA33" s="36"/>
      <c r="AB33" s="37"/>
    </row>
    <row r="34" spans="1:28" ht="24" customHeight="1" x14ac:dyDescent="0.35">
      <c r="A34" t="s">
        <v>58</v>
      </c>
      <c r="C34" s="70" t="s">
        <v>52</v>
      </c>
      <c r="D34" s="74"/>
      <c r="E34" s="75"/>
      <c r="F34" s="73"/>
      <c r="H34" s="25"/>
      <c r="I34" s="30">
        <f t="shared" si="1"/>
        <v>10</v>
      </c>
      <c r="J34" s="31">
        <f t="shared" si="1"/>
        <v>10</v>
      </c>
      <c r="K34" s="25"/>
      <c r="L34" s="65">
        <f t="shared" si="2"/>
        <v>0</v>
      </c>
      <c r="M34" s="65">
        <f t="shared" si="3"/>
        <v>0</v>
      </c>
      <c r="N34" s="25"/>
      <c r="O34" s="65">
        <f t="shared" si="4"/>
        <v>0</v>
      </c>
      <c r="P34" s="65">
        <f t="shared" si="5"/>
        <v>0</v>
      </c>
      <c r="Q34" s="25"/>
      <c r="R34" s="61"/>
      <c r="S34" s="40"/>
      <c r="T34" s="36"/>
      <c r="U34" s="37"/>
      <c r="W34" s="36"/>
      <c r="X34" s="37"/>
      <c r="Z34" s="25"/>
      <c r="AA34" s="36"/>
      <c r="AB34" s="37"/>
    </row>
    <row r="35" spans="1:28" ht="24" customHeight="1" x14ac:dyDescent="0.35">
      <c r="A35" t="s">
        <v>58</v>
      </c>
      <c r="C35" s="83" t="s">
        <v>76</v>
      </c>
      <c r="D35" s="80">
        <f t="shared" ref="D35:E45" si="9">I35</f>
        <v>5690</v>
      </c>
      <c r="E35" s="81">
        <f t="shared" si="9"/>
        <v>3990</v>
      </c>
      <c r="F35" s="5"/>
      <c r="H35" s="25"/>
      <c r="I35" s="30">
        <f t="shared" si="1"/>
        <v>5690</v>
      </c>
      <c r="J35" s="31">
        <f t="shared" si="1"/>
        <v>3990</v>
      </c>
      <c r="K35" s="25"/>
      <c r="L35" s="65">
        <f t="shared" si="2"/>
        <v>5688</v>
      </c>
      <c r="M35" s="65">
        <f t="shared" si="3"/>
        <v>3981.6</v>
      </c>
      <c r="N35" s="25"/>
      <c r="O35" s="65">
        <f t="shared" si="4"/>
        <v>5688</v>
      </c>
      <c r="P35" s="65">
        <f t="shared" si="5"/>
        <v>3981.6</v>
      </c>
      <c r="Q35" s="25"/>
      <c r="R35" s="110">
        <v>2844</v>
      </c>
      <c r="S35" s="40"/>
      <c r="T35" s="36">
        <v>5690</v>
      </c>
      <c r="U35" s="37">
        <v>3990</v>
      </c>
      <c r="W35" s="36">
        <v>4710</v>
      </c>
      <c r="X35" s="37">
        <v>3300</v>
      </c>
      <c r="Z35" s="25"/>
      <c r="AA35" s="36">
        <v>4700</v>
      </c>
      <c r="AB35" s="37">
        <v>3290</v>
      </c>
    </row>
    <row r="36" spans="1:28" ht="24" customHeight="1" x14ac:dyDescent="0.35">
      <c r="A36" t="s">
        <v>58</v>
      </c>
      <c r="C36" s="83" t="s">
        <v>78</v>
      </c>
      <c r="D36" s="80">
        <f t="shared" si="9"/>
        <v>9110</v>
      </c>
      <c r="E36" s="81">
        <f t="shared" si="9"/>
        <v>6380</v>
      </c>
      <c r="F36" s="3"/>
      <c r="H36" s="25"/>
      <c r="I36" s="30">
        <f t="shared" si="1"/>
        <v>9110</v>
      </c>
      <c r="J36" s="31">
        <f t="shared" si="1"/>
        <v>6380</v>
      </c>
      <c r="K36" s="25"/>
      <c r="L36" s="65">
        <f t="shared" si="2"/>
        <v>9102</v>
      </c>
      <c r="M36" s="65">
        <f t="shared" si="3"/>
        <v>6371.4</v>
      </c>
      <c r="N36" s="25"/>
      <c r="O36" s="65">
        <f t="shared" si="4"/>
        <v>9102</v>
      </c>
      <c r="P36" s="65">
        <f t="shared" si="5"/>
        <v>6371.4</v>
      </c>
      <c r="Q36" s="25"/>
      <c r="R36" s="110">
        <v>4551</v>
      </c>
      <c r="S36" s="40"/>
      <c r="T36" s="36">
        <v>9110</v>
      </c>
      <c r="U36" s="37">
        <v>6380</v>
      </c>
      <c r="W36" s="36">
        <v>7530</v>
      </c>
      <c r="X36" s="37">
        <v>5270</v>
      </c>
      <c r="Z36" s="25"/>
      <c r="AA36" s="36">
        <v>7522</v>
      </c>
      <c r="AB36" s="37">
        <v>5265.4</v>
      </c>
    </row>
    <row r="37" spans="1:28" ht="24" customHeight="1" x14ac:dyDescent="0.35">
      <c r="A37" t="s">
        <v>58</v>
      </c>
      <c r="C37" s="83" t="s">
        <v>79</v>
      </c>
      <c r="D37" s="80">
        <f t="shared" si="9"/>
        <v>15100</v>
      </c>
      <c r="E37" s="81">
        <f t="shared" si="9"/>
        <v>10570</v>
      </c>
      <c r="F37" s="3"/>
      <c r="H37" s="25"/>
      <c r="I37" s="30">
        <f t="shared" si="1"/>
        <v>15100</v>
      </c>
      <c r="J37" s="31">
        <f t="shared" si="1"/>
        <v>10570</v>
      </c>
      <c r="K37" s="25"/>
      <c r="L37" s="65">
        <f t="shared" si="2"/>
        <v>15094</v>
      </c>
      <c r="M37" s="65">
        <f t="shared" si="3"/>
        <v>10565.8</v>
      </c>
      <c r="N37" s="25"/>
      <c r="O37" s="65">
        <f t="shared" si="4"/>
        <v>15094</v>
      </c>
      <c r="P37" s="65">
        <f t="shared" si="5"/>
        <v>10565.8</v>
      </c>
      <c r="Q37" s="25"/>
      <c r="R37" s="110">
        <v>7547</v>
      </c>
      <c r="S37" s="40"/>
      <c r="T37" s="36">
        <v>15100</v>
      </c>
      <c r="U37" s="37">
        <v>10570</v>
      </c>
      <c r="W37" s="36">
        <v>12480</v>
      </c>
      <c r="X37" s="37">
        <v>8740</v>
      </c>
      <c r="Z37" s="25"/>
      <c r="AA37" s="36">
        <v>12474</v>
      </c>
      <c r="AB37" s="37">
        <v>8731.7999999999993</v>
      </c>
    </row>
    <row r="38" spans="1:28" ht="24" customHeight="1" x14ac:dyDescent="0.35">
      <c r="A38" t="s">
        <v>58</v>
      </c>
      <c r="C38" s="83" t="s">
        <v>80</v>
      </c>
      <c r="D38" s="80">
        <f t="shared" si="9"/>
        <v>31910</v>
      </c>
      <c r="E38" s="81">
        <f t="shared" si="9"/>
        <v>22340</v>
      </c>
      <c r="F38" s="3"/>
      <c r="H38" s="25"/>
      <c r="I38" s="30">
        <f t="shared" si="1"/>
        <v>31910</v>
      </c>
      <c r="J38" s="31">
        <f t="shared" si="1"/>
        <v>22340</v>
      </c>
      <c r="K38" s="25"/>
      <c r="L38" s="65">
        <f t="shared" si="2"/>
        <v>31902</v>
      </c>
      <c r="M38" s="65">
        <f t="shared" si="3"/>
        <v>22331.399999999998</v>
      </c>
      <c r="N38" s="25"/>
      <c r="O38" s="65">
        <f t="shared" si="4"/>
        <v>31902</v>
      </c>
      <c r="P38" s="65">
        <f t="shared" si="5"/>
        <v>22331.399999999998</v>
      </c>
      <c r="Q38" s="25"/>
      <c r="R38" s="110">
        <v>15951</v>
      </c>
      <c r="S38" s="40"/>
      <c r="T38" s="36">
        <v>31910</v>
      </c>
      <c r="U38" s="37">
        <v>22340</v>
      </c>
      <c r="W38" s="36">
        <v>26370</v>
      </c>
      <c r="X38" s="37">
        <v>18460</v>
      </c>
      <c r="Z38" s="25"/>
      <c r="AA38" s="36">
        <v>26366</v>
      </c>
      <c r="AB38" s="37">
        <v>18456.199999999997</v>
      </c>
    </row>
    <row r="39" spans="1:28" ht="24" customHeight="1" x14ac:dyDescent="0.35">
      <c r="A39" t="s">
        <v>58</v>
      </c>
      <c r="C39" s="83" t="s">
        <v>81</v>
      </c>
      <c r="D39" s="80">
        <f t="shared" si="9"/>
        <v>61520</v>
      </c>
      <c r="E39" s="81">
        <f t="shared" si="9"/>
        <v>43060</v>
      </c>
      <c r="F39" s="3"/>
      <c r="H39" s="25"/>
      <c r="I39" s="30">
        <f t="shared" si="1"/>
        <v>61520</v>
      </c>
      <c r="J39" s="31">
        <f t="shared" si="1"/>
        <v>43060</v>
      </c>
      <c r="K39" s="25"/>
      <c r="L39" s="65">
        <f t="shared" si="2"/>
        <v>61510</v>
      </c>
      <c r="M39" s="65">
        <f t="shared" si="3"/>
        <v>43057</v>
      </c>
      <c r="N39" s="25"/>
      <c r="O39" s="65">
        <f t="shared" si="4"/>
        <v>61510</v>
      </c>
      <c r="P39" s="65">
        <f t="shared" si="5"/>
        <v>43057</v>
      </c>
      <c r="Q39" s="25"/>
      <c r="R39" s="110">
        <v>30755</v>
      </c>
      <c r="S39" s="40"/>
      <c r="T39" s="36">
        <v>61520</v>
      </c>
      <c r="U39" s="37">
        <v>43060</v>
      </c>
      <c r="W39" s="36">
        <v>50840</v>
      </c>
      <c r="X39" s="37">
        <v>35590</v>
      </c>
      <c r="Z39" s="25"/>
      <c r="AA39" s="36">
        <v>50834</v>
      </c>
      <c r="AB39" s="37">
        <v>35583.799999999996</v>
      </c>
    </row>
    <row r="40" spans="1:28" ht="24" customHeight="1" x14ac:dyDescent="0.35">
      <c r="A40" t="s">
        <v>58</v>
      </c>
      <c r="C40" s="82" t="s">
        <v>77</v>
      </c>
      <c r="D40" s="80">
        <f t="shared" si="9"/>
        <v>70380</v>
      </c>
      <c r="E40" s="81">
        <f t="shared" si="9"/>
        <v>49270</v>
      </c>
      <c r="F40" s="3"/>
      <c r="I40" s="30">
        <f t="shared" si="1"/>
        <v>70380</v>
      </c>
      <c r="J40" s="31">
        <f t="shared" si="1"/>
        <v>49270</v>
      </c>
      <c r="K40" s="25"/>
      <c r="L40" s="65">
        <f t="shared" si="2"/>
        <v>70378</v>
      </c>
      <c r="M40" s="65">
        <f t="shared" si="3"/>
        <v>49264.6</v>
      </c>
      <c r="O40" s="65">
        <f t="shared" si="4"/>
        <v>70378</v>
      </c>
      <c r="P40" s="65">
        <f t="shared" si="5"/>
        <v>49264.6</v>
      </c>
      <c r="R40" s="110">
        <v>35189</v>
      </c>
      <c r="T40" s="36">
        <v>70380</v>
      </c>
      <c r="U40" s="37">
        <v>49270</v>
      </c>
      <c r="W40" s="36">
        <v>63990</v>
      </c>
      <c r="X40" s="37">
        <v>44790</v>
      </c>
      <c r="AA40" s="36">
        <v>63980</v>
      </c>
      <c r="AB40" s="37">
        <v>44786</v>
      </c>
    </row>
    <row r="41" spans="1:28" ht="24" customHeight="1" x14ac:dyDescent="0.35">
      <c r="A41" t="s">
        <v>58</v>
      </c>
      <c r="C41" s="79" t="s">
        <v>82</v>
      </c>
      <c r="D41" s="80"/>
      <c r="E41" s="81"/>
      <c r="F41" s="6"/>
      <c r="I41" s="30">
        <f t="shared" si="1"/>
        <v>10</v>
      </c>
      <c r="J41" s="31">
        <f t="shared" si="1"/>
        <v>10</v>
      </c>
      <c r="K41" s="25"/>
      <c r="L41" s="65">
        <f t="shared" si="2"/>
        <v>0</v>
      </c>
      <c r="M41" s="65">
        <f t="shared" si="3"/>
        <v>0</v>
      </c>
      <c r="O41" s="65">
        <f t="shared" si="4"/>
        <v>0</v>
      </c>
      <c r="P41" s="65">
        <f t="shared" si="5"/>
        <v>0</v>
      </c>
      <c r="T41" s="41"/>
      <c r="U41" s="37"/>
      <c r="W41" s="41"/>
      <c r="X41" s="37"/>
      <c r="AA41" s="41">
        <v>4593.22</v>
      </c>
      <c r="AB41" s="37">
        <v>3215.2539999999999</v>
      </c>
    </row>
    <row r="42" spans="1:28" ht="24" customHeight="1" x14ac:dyDescent="0.35">
      <c r="A42" t="s">
        <v>58</v>
      </c>
      <c r="C42" s="79" t="s">
        <v>83</v>
      </c>
      <c r="D42" s="80">
        <f t="shared" si="9"/>
        <v>10480</v>
      </c>
      <c r="E42" s="81">
        <f t="shared" si="9"/>
        <v>7340</v>
      </c>
      <c r="F42" s="3"/>
      <c r="I42" s="30">
        <f t="shared" si="1"/>
        <v>10480</v>
      </c>
      <c r="J42" s="31">
        <f t="shared" si="1"/>
        <v>7340</v>
      </c>
      <c r="K42" s="25"/>
      <c r="L42" s="65">
        <f t="shared" si="2"/>
        <v>10472</v>
      </c>
      <c r="M42" s="65">
        <f t="shared" si="3"/>
        <v>7330.4</v>
      </c>
      <c r="O42" s="65">
        <f t="shared" si="4"/>
        <v>10472</v>
      </c>
      <c r="P42" s="65">
        <f t="shared" si="5"/>
        <v>7330.4</v>
      </c>
      <c r="R42" s="110">
        <v>5236</v>
      </c>
      <c r="T42" s="42">
        <v>10480</v>
      </c>
      <c r="U42" s="37">
        <v>7340</v>
      </c>
      <c r="W42" s="42">
        <v>8660</v>
      </c>
      <c r="X42" s="37">
        <v>6060</v>
      </c>
      <c r="AA42" s="42">
        <v>8654</v>
      </c>
      <c r="AB42" s="37">
        <v>6057.7999999999993</v>
      </c>
    </row>
    <row r="43" spans="1:28" ht="24" customHeight="1" x14ac:dyDescent="0.35">
      <c r="A43" t="s">
        <v>58</v>
      </c>
      <c r="C43" s="79" t="s">
        <v>84</v>
      </c>
      <c r="D43" s="80">
        <f t="shared" si="9"/>
        <v>17360</v>
      </c>
      <c r="E43" s="81">
        <f t="shared" si="9"/>
        <v>12160</v>
      </c>
      <c r="F43" s="3"/>
      <c r="I43" s="30">
        <f t="shared" si="1"/>
        <v>17360</v>
      </c>
      <c r="J43" s="31">
        <f t="shared" si="1"/>
        <v>12160</v>
      </c>
      <c r="K43" s="25"/>
      <c r="L43" s="65">
        <f t="shared" si="2"/>
        <v>17358</v>
      </c>
      <c r="M43" s="65">
        <f t="shared" si="3"/>
        <v>12150.599999999999</v>
      </c>
      <c r="O43" s="65">
        <f t="shared" si="4"/>
        <v>17358</v>
      </c>
      <c r="P43" s="65">
        <f t="shared" si="5"/>
        <v>12150.599999999999</v>
      </c>
      <c r="R43" s="110">
        <v>8679</v>
      </c>
      <c r="T43" s="42">
        <v>17360</v>
      </c>
      <c r="U43" s="37">
        <v>12160</v>
      </c>
      <c r="W43" s="42">
        <v>14350</v>
      </c>
      <c r="X43" s="37">
        <v>10050</v>
      </c>
      <c r="AA43" s="42">
        <v>14344</v>
      </c>
      <c r="AB43" s="37">
        <v>10040.799999999999</v>
      </c>
    </row>
    <row r="44" spans="1:28" ht="24" customHeight="1" x14ac:dyDescent="0.35">
      <c r="A44" t="s">
        <v>58</v>
      </c>
      <c r="C44" s="79" t="s">
        <v>85</v>
      </c>
      <c r="D44" s="80">
        <f t="shared" si="9"/>
        <v>36690</v>
      </c>
      <c r="E44" s="81">
        <f t="shared" si="9"/>
        <v>25690</v>
      </c>
      <c r="F44" s="3"/>
      <c r="I44" s="30">
        <f t="shared" si="1"/>
        <v>36690</v>
      </c>
      <c r="J44" s="31">
        <f t="shared" si="1"/>
        <v>25690</v>
      </c>
      <c r="K44" s="25"/>
      <c r="L44" s="65">
        <f t="shared" si="2"/>
        <v>36688</v>
      </c>
      <c r="M44" s="65">
        <f t="shared" si="3"/>
        <v>25681.599999999999</v>
      </c>
      <c r="O44" s="65">
        <f t="shared" si="4"/>
        <v>36688</v>
      </c>
      <c r="P44" s="65">
        <f t="shared" si="5"/>
        <v>25681.599999999999</v>
      </c>
      <c r="R44" s="110">
        <v>18344</v>
      </c>
      <c r="T44" s="42">
        <v>36690</v>
      </c>
      <c r="U44" s="37">
        <v>25690</v>
      </c>
      <c r="W44" s="42">
        <v>30330</v>
      </c>
      <c r="X44" s="37">
        <v>21230</v>
      </c>
      <c r="AA44" s="42">
        <v>30320</v>
      </c>
      <c r="AB44" s="37">
        <v>21224</v>
      </c>
    </row>
    <row r="45" spans="1:28" ht="24" customHeight="1" x14ac:dyDescent="0.35">
      <c r="A45" t="s">
        <v>58</v>
      </c>
      <c r="C45" s="79" t="s">
        <v>86</v>
      </c>
      <c r="D45" s="80">
        <f t="shared" si="9"/>
        <v>70740</v>
      </c>
      <c r="E45" s="81">
        <f t="shared" si="9"/>
        <v>49520</v>
      </c>
      <c r="F45" s="3"/>
      <c r="I45" s="30">
        <f t="shared" si="1"/>
        <v>70740</v>
      </c>
      <c r="J45" s="31">
        <f t="shared" si="1"/>
        <v>49520</v>
      </c>
      <c r="K45" s="25"/>
      <c r="L45" s="65">
        <f t="shared" si="2"/>
        <v>70738</v>
      </c>
      <c r="M45" s="65">
        <f t="shared" si="3"/>
        <v>49516.6</v>
      </c>
      <c r="O45" s="65">
        <f t="shared" si="4"/>
        <v>70738</v>
      </c>
      <c r="P45" s="65">
        <f t="shared" si="5"/>
        <v>49516.6</v>
      </c>
      <c r="R45" s="110">
        <v>35369</v>
      </c>
      <c r="T45" s="42">
        <v>70740</v>
      </c>
      <c r="U45" s="43">
        <v>49520</v>
      </c>
      <c r="W45" s="42">
        <v>58470</v>
      </c>
      <c r="X45" s="43">
        <v>40930</v>
      </c>
      <c r="AA45" s="42">
        <v>58462</v>
      </c>
      <c r="AB45" s="43">
        <v>40923.399999999994</v>
      </c>
    </row>
    <row r="46" spans="1:28" ht="24" customHeight="1" x14ac:dyDescent="0.35">
      <c r="A46" t="s">
        <v>58</v>
      </c>
      <c r="C46" s="13"/>
      <c r="D46" s="68"/>
      <c r="E46" s="69"/>
      <c r="F46" s="3"/>
      <c r="I46" s="30">
        <f t="shared" si="1"/>
        <v>10</v>
      </c>
      <c r="J46" s="31">
        <f t="shared" si="1"/>
        <v>10</v>
      </c>
      <c r="K46" s="25"/>
      <c r="L46" s="65">
        <f t="shared" si="2"/>
        <v>0</v>
      </c>
      <c r="M46" s="65">
        <f t="shared" si="3"/>
        <v>0</v>
      </c>
      <c r="O46" s="65">
        <f t="shared" si="4"/>
        <v>0</v>
      </c>
      <c r="P46" s="65">
        <f t="shared" si="5"/>
        <v>0</v>
      </c>
      <c r="T46" s="44"/>
      <c r="U46" s="45"/>
      <c r="W46" s="44"/>
      <c r="X46" s="45"/>
      <c r="AA46" s="44"/>
      <c r="AB46" s="45"/>
    </row>
    <row r="47" spans="1:28" ht="24" customHeight="1" x14ac:dyDescent="0.35">
      <c r="A47" t="s">
        <v>58</v>
      </c>
      <c r="C47" s="76" t="s">
        <v>105</v>
      </c>
      <c r="D47" s="74"/>
      <c r="E47" s="75"/>
      <c r="F47" s="73"/>
      <c r="I47" s="30">
        <f t="shared" si="1"/>
        <v>10</v>
      </c>
      <c r="J47" s="31">
        <f t="shared" si="1"/>
        <v>10</v>
      </c>
      <c r="K47" s="25"/>
      <c r="L47" s="65">
        <f t="shared" si="2"/>
        <v>0</v>
      </c>
      <c r="M47" s="65">
        <f t="shared" si="3"/>
        <v>0</v>
      </c>
      <c r="O47" s="65">
        <f t="shared" si="4"/>
        <v>0</v>
      </c>
      <c r="P47" s="65">
        <f t="shared" si="5"/>
        <v>0</v>
      </c>
      <c r="T47" s="36"/>
      <c r="U47" s="37"/>
      <c r="W47" s="36"/>
      <c r="X47" s="37"/>
      <c r="AA47" s="36"/>
      <c r="AB47" s="37"/>
    </row>
    <row r="48" spans="1:28" ht="24" customHeight="1" x14ac:dyDescent="0.35">
      <c r="A48" t="s">
        <v>58</v>
      </c>
      <c r="C48" s="83" t="s">
        <v>90</v>
      </c>
      <c r="D48" s="80">
        <f t="shared" ref="D48:E62" si="10">I48</f>
        <v>15080</v>
      </c>
      <c r="E48" s="81">
        <f t="shared" si="10"/>
        <v>10560</v>
      </c>
      <c r="F48" s="7"/>
      <c r="I48" s="30">
        <f t="shared" si="1"/>
        <v>15080</v>
      </c>
      <c r="J48" s="31">
        <f t="shared" si="1"/>
        <v>10560</v>
      </c>
      <c r="K48" s="25"/>
      <c r="L48" s="65">
        <f t="shared" si="2"/>
        <v>15076</v>
      </c>
      <c r="M48" s="65">
        <f t="shared" si="3"/>
        <v>10553.199999999999</v>
      </c>
      <c r="O48" s="65">
        <f t="shared" si="4"/>
        <v>15076</v>
      </c>
      <c r="P48" s="65">
        <f t="shared" si="5"/>
        <v>10553.199999999999</v>
      </c>
      <c r="R48" s="110">
        <v>7538</v>
      </c>
      <c r="T48" s="36">
        <v>15080</v>
      </c>
      <c r="U48" s="37">
        <v>10560</v>
      </c>
      <c r="W48" s="36">
        <v>12470</v>
      </c>
      <c r="X48" s="37">
        <v>8730</v>
      </c>
      <c r="AA48" s="36">
        <v>12460</v>
      </c>
      <c r="AB48" s="37">
        <v>8722</v>
      </c>
    </row>
    <row r="49" spans="1:28" ht="24" customHeight="1" x14ac:dyDescent="0.35">
      <c r="A49" t="s">
        <v>58</v>
      </c>
      <c r="C49" s="83" t="s">
        <v>89</v>
      </c>
      <c r="D49" s="80">
        <f t="shared" si="10"/>
        <v>28850</v>
      </c>
      <c r="E49" s="81">
        <f t="shared" si="10"/>
        <v>20190</v>
      </c>
      <c r="F49" s="7"/>
      <c r="I49" s="30">
        <f t="shared" si="1"/>
        <v>28850</v>
      </c>
      <c r="J49" s="31">
        <f t="shared" si="1"/>
        <v>20190</v>
      </c>
      <c r="K49" s="25"/>
      <c r="L49" s="65">
        <f t="shared" si="2"/>
        <v>28842</v>
      </c>
      <c r="M49" s="65">
        <f t="shared" si="3"/>
        <v>20189.399999999998</v>
      </c>
      <c r="O49" s="65">
        <f t="shared" si="4"/>
        <v>28842</v>
      </c>
      <c r="P49" s="65">
        <f t="shared" si="5"/>
        <v>20189.399999999998</v>
      </c>
      <c r="R49" s="110">
        <v>14421</v>
      </c>
      <c r="T49" s="36">
        <v>28850</v>
      </c>
      <c r="U49" s="37">
        <v>20190</v>
      </c>
      <c r="W49" s="36">
        <v>23840</v>
      </c>
      <c r="X49" s="37">
        <v>16690</v>
      </c>
      <c r="AA49" s="36">
        <v>23836</v>
      </c>
      <c r="AB49" s="37">
        <v>16685.2</v>
      </c>
    </row>
    <row r="50" spans="1:28" ht="24" customHeight="1" x14ac:dyDescent="0.35">
      <c r="A50" t="s">
        <v>58</v>
      </c>
      <c r="C50" s="87" t="s">
        <v>88</v>
      </c>
      <c r="D50" s="80">
        <f t="shared" si="10"/>
        <v>36060</v>
      </c>
      <c r="E50" s="81">
        <f t="shared" si="10"/>
        <v>25240</v>
      </c>
      <c r="F50" s="8"/>
      <c r="I50" s="30">
        <f t="shared" si="1"/>
        <v>36060</v>
      </c>
      <c r="J50" s="31">
        <f t="shared" si="1"/>
        <v>25240</v>
      </c>
      <c r="K50" s="25"/>
      <c r="L50" s="65">
        <f t="shared" si="2"/>
        <v>36056</v>
      </c>
      <c r="M50" s="65">
        <f t="shared" si="3"/>
        <v>25239.199999999997</v>
      </c>
      <c r="O50" s="65">
        <f t="shared" si="4"/>
        <v>36056</v>
      </c>
      <c r="P50" s="65">
        <f t="shared" si="5"/>
        <v>25239.199999999997</v>
      </c>
      <c r="R50" s="110">
        <v>18028</v>
      </c>
      <c r="T50" s="36">
        <v>36060</v>
      </c>
      <c r="U50" s="37">
        <v>25240</v>
      </c>
      <c r="W50" s="36">
        <v>29800</v>
      </c>
      <c r="X50" s="37">
        <v>20860</v>
      </c>
      <c r="AA50" s="36">
        <v>29798</v>
      </c>
      <c r="AB50" s="37">
        <v>20858.599999999999</v>
      </c>
    </row>
    <row r="51" spans="1:28" ht="24" customHeight="1" x14ac:dyDescent="0.35">
      <c r="A51" t="s">
        <v>58</v>
      </c>
      <c r="C51" s="88" t="s">
        <v>87</v>
      </c>
      <c r="D51" s="80">
        <f t="shared" si="10"/>
        <v>56970</v>
      </c>
      <c r="E51" s="81">
        <f t="shared" si="10"/>
        <v>39880</v>
      </c>
      <c r="F51" s="8"/>
      <c r="I51" s="30">
        <f t="shared" si="1"/>
        <v>56970</v>
      </c>
      <c r="J51" s="31">
        <f t="shared" si="1"/>
        <v>39880</v>
      </c>
      <c r="K51" s="25"/>
      <c r="L51" s="65">
        <f t="shared" si="2"/>
        <v>56962</v>
      </c>
      <c r="M51" s="65">
        <f t="shared" si="3"/>
        <v>39873.399999999994</v>
      </c>
      <c r="O51" s="65">
        <f t="shared" si="4"/>
        <v>56962</v>
      </c>
      <c r="P51" s="65">
        <f t="shared" si="5"/>
        <v>39873.399999999994</v>
      </c>
      <c r="R51" s="110">
        <v>28481</v>
      </c>
      <c r="T51" s="36">
        <v>56970</v>
      </c>
      <c r="U51" s="37">
        <v>39880</v>
      </c>
      <c r="W51" s="36">
        <v>47080</v>
      </c>
      <c r="X51" s="37">
        <v>32960</v>
      </c>
      <c r="AA51" s="36">
        <v>47076</v>
      </c>
      <c r="AB51" s="37">
        <v>32953.199999999997</v>
      </c>
    </row>
    <row r="52" spans="1:28" ht="24" customHeight="1" x14ac:dyDescent="0.35">
      <c r="A52" t="s">
        <v>58</v>
      </c>
      <c r="C52" s="15"/>
      <c r="D52" s="68"/>
      <c r="E52" s="69"/>
      <c r="F52" s="8"/>
      <c r="I52" s="30">
        <f t="shared" si="1"/>
        <v>10</v>
      </c>
      <c r="J52" s="31">
        <f t="shared" si="1"/>
        <v>10</v>
      </c>
      <c r="K52" s="25"/>
      <c r="L52" s="65">
        <f t="shared" si="2"/>
        <v>0</v>
      </c>
      <c r="M52" s="65">
        <f t="shared" si="3"/>
        <v>0</v>
      </c>
      <c r="O52" s="65">
        <f t="shared" si="4"/>
        <v>0</v>
      </c>
      <c r="P52" s="65">
        <f t="shared" si="5"/>
        <v>0</v>
      </c>
      <c r="T52" s="36"/>
      <c r="U52" s="37"/>
      <c r="W52" s="36"/>
      <c r="X52" s="37"/>
      <c r="AA52" s="36"/>
      <c r="AB52" s="37"/>
    </row>
    <row r="53" spans="1:28" ht="24" customHeight="1" x14ac:dyDescent="0.35">
      <c r="A53" t="s">
        <v>58</v>
      </c>
      <c r="C53" s="76" t="s">
        <v>21</v>
      </c>
      <c r="D53" s="74"/>
      <c r="E53" s="75"/>
      <c r="F53" s="73"/>
      <c r="I53" s="30">
        <f t="shared" si="1"/>
        <v>10</v>
      </c>
      <c r="J53" s="31">
        <f t="shared" si="1"/>
        <v>10</v>
      </c>
      <c r="K53" s="25"/>
      <c r="L53" s="65">
        <f t="shared" si="2"/>
        <v>0</v>
      </c>
      <c r="M53" s="65">
        <f t="shared" si="3"/>
        <v>0</v>
      </c>
      <c r="O53" s="65">
        <f t="shared" si="4"/>
        <v>0</v>
      </c>
      <c r="P53" s="65">
        <f t="shared" si="5"/>
        <v>0</v>
      </c>
      <c r="T53" s="36"/>
      <c r="U53" s="37"/>
      <c r="W53" s="36"/>
      <c r="X53" s="37"/>
      <c r="AA53" s="36"/>
      <c r="AB53" s="37"/>
    </row>
    <row r="54" spans="1:28" ht="24" customHeight="1" x14ac:dyDescent="0.35">
      <c r="A54" t="s">
        <v>58</v>
      </c>
      <c r="C54" s="82" t="s">
        <v>91</v>
      </c>
      <c r="D54" s="80">
        <f t="shared" si="10"/>
        <v>10150</v>
      </c>
      <c r="E54" s="81">
        <f t="shared" si="10"/>
        <v>7100</v>
      </c>
      <c r="F54" s="8"/>
      <c r="I54" s="30">
        <f t="shared" si="1"/>
        <v>10150</v>
      </c>
      <c r="J54" s="31">
        <f t="shared" si="1"/>
        <v>7100</v>
      </c>
      <c r="K54" s="25"/>
      <c r="L54" s="65">
        <f t="shared" si="2"/>
        <v>10140</v>
      </c>
      <c r="M54" s="65">
        <f t="shared" si="3"/>
        <v>7098</v>
      </c>
      <c r="O54" s="65">
        <f t="shared" si="4"/>
        <v>10140</v>
      </c>
      <c r="P54" s="65">
        <f t="shared" si="5"/>
        <v>7098</v>
      </c>
      <c r="R54" s="110">
        <v>5070</v>
      </c>
      <c r="T54" s="36">
        <v>10150</v>
      </c>
      <c r="U54" s="37">
        <v>7100</v>
      </c>
      <c r="W54" s="36">
        <v>8390</v>
      </c>
      <c r="X54" s="37">
        <v>5870</v>
      </c>
      <c r="AA54" s="36">
        <v>8380</v>
      </c>
      <c r="AB54" s="37">
        <v>5866</v>
      </c>
    </row>
    <row r="55" spans="1:28" ht="24" customHeight="1" x14ac:dyDescent="0.35">
      <c r="A55" t="s">
        <v>58</v>
      </c>
      <c r="C55" s="82" t="s">
        <v>92</v>
      </c>
      <c r="D55" s="80">
        <f t="shared" si="10"/>
        <v>15870</v>
      </c>
      <c r="E55" s="81">
        <f t="shared" si="10"/>
        <v>11110</v>
      </c>
      <c r="F55" s="8"/>
      <c r="I55" s="30">
        <f t="shared" si="1"/>
        <v>15870</v>
      </c>
      <c r="J55" s="31">
        <f t="shared" si="1"/>
        <v>11110</v>
      </c>
      <c r="K55" s="25"/>
      <c r="L55" s="65">
        <f t="shared" si="2"/>
        <v>15862</v>
      </c>
      <c r="M55" s="65">
        <f t="shared" si="3"/>
        <v>11103.4</v>
      </c>
      <c r="O55" s="65">
        <f t="shared" si="4"/>
        <v>15862</v>
      </c>
      <c r="P55" s="65">
        <f t="shared" si="5"/>
        <v>11103.4</v>
      </c>
      <c r="R55" s="110">
        <v>7931</v>
      </c>
      <c r="T55" s="36">
        <v>15870</v>
      </c>
      <c r="U55" s="37">
        <v>11110</v>
      </c>
      <c r="W55" s="36">
        <v>13120</v>
      </c>
      <c r="X55" s="37">
        <v>9180</v>
      </c>
      <c r="AA55" s="36">
        <v>13110</v>
      </c>
      <c r="AB55" s="37">
        <v>9177</v>
      </c>
    </row>
    <row r="56" spans="1:28" ht="24" customHeight="1" x14ac:dyDescent="0.35">
      <c r="A56" t="s">
        <v>58</v>
      </c>
      <c r="C56" s="82" t="s">
        <v>93</v>
      </c>
      <c r="D56" s="80">
        <f t="shared" si="10"/>
        <v>35560</v>
      </c>
      <c r="E56" s="81">
        <f t="shared" si="10"/>
        <v>24890</v>
      </c>
      <c r="F56" s="8"/>
      <c r="I56" s="30">
        <f t="shared" si="1"/>
        <v>35560</v>
      </c>
      <c r="J56" s="31">
        <f t="shared" si="1"/>
        <v>24890</v>
      </c>
      <c r="K56" s="25"/>
      <c r="L56" s="65">
        <f t="shared" si="2"/>
        <v>35554</v>
      </c>
      <c r="M56" s="65">
        <f t="shared" si="3"/>
        <v>24887.8</v>
      </c>
      <c r="O56" s="65">
        <f t="shared" si="4"/>
        <v>35554</v>
      </c>
      <c r="P56" s="65">
        <f t="shared" si="5"/>
        <v>24887.8</v>
      </c>
      <c r="R56" s="110">
        <v>17777</v>
      </c>
      <c r="T56" s="36">
        <v>35560</v>
      </c>
      <c r="U56" s="37">
        <v>24890</v>
      </c>
      <c r="W56" s="36">
        <v>29390</v>
      </c>
      <c r="X56" s="37">
        <v>20570</v>
      </c>
      <c r="AA56" s="36">
        <v>29384</v>
      </c>
      <c r="AB56" s="37">
        <v>20568.8</v>
      </c>
    </row>
    <row r="57" spans="1:28" ht="24" customHeight="1" x14ac:dyDescent="0.35">
      <c r="A57" t="s">
        <v>58</v>
      </c>
      <c r="C57" s="13"/>
      <c r="D57" s="68"/>
      <c r="E57" s="69"/>
      <c r="F57" s="8"/>
      <c r="I57" s="30">
        <f t="shared" si="1"/>
        <v>10</v>
      </c>
      <c r="J57" s="31">
        <f t="shared" si="1"/>
        <v>10</v>
      </c>
      <c r="K57" s="25"/>
      <c r="L57" s="65">
        <f t="shared" si="2"/>
        <v>0</v>
      </c>
      <c r="M57" s="65">
        <f t="shared" si="3"/>
        <v>0</v>
      </c>
      <c r="O57" s="65">
        <f t="shared" si="4"/>
        <v>0</v>
      </c>
      <c r="P57" s="65">
        <f t="shared" si="5"/>
        <v>0</v>
      </c>
      <c r="T57" s="36"/>
      <c r="U57" s="37"/>
      <c r="W57" s="36"/>
      <c r="X57" s="37"/>
      <c r="AA57" s="36"/>
      <c r="AB57" s="37"/>
    </row>
    <row r="58" spans="1:28" ht="24" customHeight="1" x14ac:dyDescent="0.35">
      <c r="A58" t="s">
        <v>58</v>
      </c>
      <c r="C58" s="76" t="s">
        <v>22</v>
      </c>
      <c r="D58" s="74"/>
      <c r="E58" s="75"/>
      <c r="F58" s="73"/>
      <c r="I58" s="30">
        <f t="shared" si="1"/>
        <v>10</v>
      </c>
      <c r="J58" s="31">
        <f t="shared" si="1"/>
        <v>10</v>
      </c>
      <c r="K58" s="25"/>
      <c r="L58" s="65">
        <f t="shared" si="2"/>
        <v>0</v>
      </c>
      <c r="M58" s="65">
        <f t="shared" si="3"/>
        <v>0</v>
      </c>
      <c r="O58" s="65">
        <f t="shared" si="4"/>
        <v>0</v>
      </c>
      <c r="P58" s="65">
        <f t="shared" si="5"/>
        <v>0</v>
      </c>
      <c r="T58" s="36"/>
      <c r="U58" s="37"/>
      <c r="W58" s="36"/>
      <c r="X58" s="37"/>
      <c r="AA58" s="36"/>
      <c r="AB58" s="37"/>
    </row>
    <row r="59" spans="1:28" ht="24" customHeight="1" x14ac:dyDescent="0.35">
      <c r="A59" t="s">
        <v>58</v>
      </c>
      <c r="C59" s="83" t="s">
        <v>23</v>
      </c>
      <c r="D59" s="80">
        <f t="shared" si="10"/>
        <v>18230</v>
      </c>
      <c r="E59" s="81">
        <f t="shared" si="10"/>
        <v>12760</v>
      </c>
      <c r="F59" s="7"/>
      <c r="I59" s="30">
        <f t="shared" si="1"/>
        <v>18230</v>
      </c>
      <c r="J59" s="31">
        <f t="shared" si="1"/>
        <v>12760</v>
      </c>
      <c r="K59" s="25"/>
      <c r="L59" s="65">
        <f t="shared" si="2"/>
        <v>18224</v>
      </c>
      <c r="M59" s="65">
        <f t="shared" si="3"/>
        <v>12756.8</v>
      </c>
      <c r="O59" s="65">
        <f t="shared" si="4"/>
        <v>18224</v>
      </c>
      <c r="P59" s="65">
        <f t="shared" si="5"/>
        <v>12756.8</v>
      </c>
      <c r="R59" s="110">
        <v>9112</v>
      </c>
      <c r="T59" s="39">
        <v>18230</v>
      </c>
      <c r="U59" s="46">
        <v>12760</v>
      </c>
      <c r="W59" s="39">
        <v>14100</v>
      </c>
      <c r="X59" s="46">
        <v>9870</v>
      </c>
      <c r="AA59" s="39">
        <v>14096</v>
      </c>
      <c r="AB59" s="46">
        <v>9867.1999999999989</v>
      </c>
    </row>
    <row r="60" spans="1:28" ht="24" customHeight="1" thickBot="1" x14ac:dyDescent="0.4">
      <c r="A60" t="s">
        <v>58</v>
      </c>
      <c r="C60" s="79" t="s">
        <v>24</v>
      </c>
      <c r="D60" s="80">
        <f t="shared" si="10"/>
        <v>28360</v>
      </c>
      <c r="E60" s="81">
        <f t="shared" si="10"/>
        <v>19850</v>
      </c>
      <c r="F60" s="7"/>
      <c r="I60" s="30">
        <f t="shared" si="1"/>
        <v>28360</v>
      </c>
      <c r="J60" s="31">
        <f t="shared" si="1"/>
        <v>19850</v>
      </c>
      <c r="K60" s="25"/>
      <c r="L60" s="65">
        <f t="shared" si="2"/>
        <v>28354</v>
      </c>
      <c r="M60" s="65">
        <f t="shared" si="3"/>
        <v>19847.8</v>
      </c>
      <c r="O60" s="65">
        <f t="shared" si="4"/>
        <v>28354</v>
      </c>
      <c r="P60" s="65">
        <f t="shared" si="5"/>
        <v>19847.8</v>
      </c>
      <c r="R60" s="110">
        <v>14177</v>
      </c>
      <c r="T60" s="47">
        <v>28360</v>
      </c>
      <c r="U60" s="14">
        <v>19850</v>
      </c>
      <c r="W60" s="47">
        <v>46100</v>
      </c>
      <c r="X60" s="14">
        <v>32270</v>
      </c>
      <c r="AA60" s="47">
        <v>46096</v>
      </c>
      <c r="AB60" s="14">
        <v>32267.199999999997</v>
      </c>
    </row>
    <row r="61" spans="1:28" ht="24" customHeight="1" thickBot="1" x14ac:dyDescent="0.4">
      <c r="A61" t="s">
        <v>58</v>
      </c>
      <c r="C61" s="83" t="s">
        <v>25</v>
      </c>
      <c r="D61" s="80">
        <f t="shared" si="10"/>
        <v>19630</v>
      </c>
      <c r="E61" s="81">
        <f t="shared" si="10"/>
        <v>13740</v>
      </c>
      <c r="F61" s="7"/>
      <c r="I61" s="30">
        <f t="shared" si="1"/>
        <v>19630</v>
      </c>
      <c r="J61" s="31">
        <f t="shared" si="1"/>
        <v>13740</v>
      </c>
      <c r="K61" s="25"/>
      <c r="L61" s="65">
        <f t="shared" si="2"/>
        <v>19626</v>
      </c>
      <c r="M61" s="65">
        <f t="shared" si="3"/>
        <v>13738.199999999999</v>
      </c>
      <c r="O61" s="65">
        <f t="shared" si="4"/>
        <v>19626</v>
      </c>
      <c r="P61" s="65">
        <f t="shared" si="5"/>
        <v>13738.199999999999</v>
      </c>
      <c r="R61" s="110">
        <v>9813</v>
      </c>
      <c r="T61" s="48">
        <v>19630</v>
      </c>
      <c r="U61" s="49">
        <v>13740</v>
      </c>
      <c r="W61" s="48">
        <v>16230</v>
      </c>
      <c r="X61" s="49">
        <v>11360</v>
      </c>
      <c r="AA61" s="48">
        <v>16220</v>
      </c>
      <c r="AB61" s="49">
        <v>11354</v>
      </c>
    </row>
    <row r="62" spans="1:28" ht="24" customHeight="1" x14ac:dyDescent="0.35">
      <c r="A62" t="s">
        <v>58</v>
      </c>
      <c r="C62" s="83" t="s">
        <v>26</v>
      </c>
      <c r="D62" s="80">
        <f t="shared" si="10"/>
        <v>64150</v>
      </c>
      <c r="E62" s="81">
        <f t="shared" si="10"/>
        <v>44910</v>
      </c>
      <c r="F62" s="7"/>
      <c r="I62" s="30">
        <f t="shared" si="1"/>
        <v>64150</v>
      </c>
      <c r="J62" s="31">
        <f t="shared" si="1"/>
        <v>44910</v>
      </c>
      <c r="K62" s="25"/>
      <c r="L62" s="65">
        <f t="shared" si="2"/>
        <v>64146</v>
      </c>
      <c r="M62" s="65">
        <f t="shared" si="3"/>
        <v>44902.2</v>
      </c>
      <c r="O62" s="65">
        <f t="shared" si="4"/>
        <v>64146</v>
      </c>
      <c r="P62" s="65">
        <f t="shared" si="5"/>
        <v>44902.2</v>
      </c>
      <c r="R62" s="110">
        <v>32073</v>
      </c>
      <c r="T62" s="33">
        <v>64150</v>
      </c>
      <c r="U62" s="34">
        <v>44910</v>
      </c>
      <c r="W62" s="33">
        <v>53020</v>
      </c>
      <c r="X62" s="34">
        <v>37110</v>
      </c>
      <c r="AA62" s="33">
        <v>53012</v>
      </c>
      <c r="AB62" s="34">
        <v>37108.399999999994</v>
      </c>
    </row>
    <row r="63" spans="1:28" ht="24" customHeight="1" x14ac:dyDescent="0.35">
      <c r="C63" s="9"/>
      <c r="D63" s="68"/>
      <c r="E63" s="69"/>
      <c r="F63" s="7"/>
      <c r="I63" s="30">
        <f t="shared" si="1"/>
        <v>10</v>
      </c>
      <c r="J63" s="31">
        <f t="shared" si="1"/>
        <v>10</v>
      </c>
      <c r="K63" s="25"/>
      <c r="L63" s="65">
        <f t="shared" si="2"/>
        <v>0</v>
      </c>
      <c r="M63" s="65">
        <f t="shared" si="3"/>
        <v>0</v>
      </c>
      <c r="O63" s="65">
        <f t="shared" si="4"/>
        <v>0</v>
      </c>
      <c r="P63" s="65">
        <f t="shared" si="5"/>
        <v>0</v>
      </c>
      <c r="T63" s="33"/>
      <c r="U63" s="34"/>
      <c r="W63" s="33"/>
      <c r="X63" s="34"/>
      <c r="AA63" s="33"/>
      <c r="AB63" s="34"/>
    </row>
    <row r="64" spans="1:28" ht="24" customHeight="1" x14ac:dyDescent="0.35">
      <c r="C64" s="9"/>
      <c r="D64" s="68"/>
      <c r="E64" s="69"/>
      <c r="F64" s="7"/>
      <c r="I64" s="30"/>
      <c r="J64" s="31"/>
      <c r="K64" s="25"/>
      <c r="L64" s="65"/>
      <c r="M64" s="65"/>
      <c r="O64" s="65"/>
      <c r="P64" s="65"/>
      <c r="T64" s="33"/>
      <c r="U64" s="34"/>
      <c r="W64" s="33"/>
      <c r="X64" s="34"/>
      <c r="AA64" s="33"/>
      <c r="AB64" s="34"/>
    </row>
    <row r="65" spans="1:28" ht="24" customHeight="1" x14ac:dyDescent="0.35">
      <c r="A65" t="s">
        <v>58</v>
      </c>
      <c r="C65" s="76" t="s">
        <v>27</v>
      </c>
      <c r="D65" s="74"/>
      <c r="E65" s="75"/>
      <c r="F65" s="73"/>
      <c r="I65" s="30">
        <f t="shared" si="1"/>
        <v>10</v>
      </c>
      <c r="J65" s="31">
        <f t="shared" si="1"/>
        <v>10</v>
      </c>
      <c r="K65" s="25"/>
      <c r="L65" s="65">
        <f t="shared" si="2"/>
        <v>0</v>
      </c>
      <c r="M65" s="65">
        <f t="shared" si="3"/>
        <v>0</v>
      </c>
      <c r="O65" s="65">
        <f t="shared" si="4"/>
        <v>0</v>
      </c>
      <c r="P65" s="65">
        <f t="shared" si="5"/>
        <v>0</v>
      </c>
      <c r="T65" s="36"/>
      <c r="U65" s="37"/>
      <c r="W65" s="36"/>
      <c r="X65" s="37"/>
      <c r="AA65" s="36"/>
      <c r="AB65" s="37"/>
    </row>
    <row r="66" spans="1:28" ht="24" customHeight="1" x14ac:dyDescent="0.35">
      <c r="A66" t="s">
        <v>58</v>
      </c>
      <c r="C66" s="79" t="s">
        <v>28</v>
      </c>
      <c r="D66" s="80">
        <f t="shared" ref="D66:E71" si="11">I66</f>
        <v>11540</v>
      </c>
      <c r="E66" s="81">
        <f t="shared" si="11"/>
        <v>8080</v>
      </c>
      <c r="F66" s="10"/>
      <c r="I66" s="30">
        <f t="shared" si="1"/>
        <v>11540</v>
      </c>
      <c r="J66" s="31">
        <f t="shared" si="1"/>
        <v>8080</v>
      </c>
      <c r="K66" s="25"/>
      <c r="L66" s="65">
        <f t="shared" si="2"/>
        <v>11534</v>
      </c>
      <c r="M66" s="65">
        <f t="shared" si="3"/>
        <v>8073.7999999999993</v>
      </c>
      <c r="O66" s="65">
        <f t="shared" si="4"/>
        <v>11534</v>
      </c>
      <c r="P66" s="65">
        <f t="shared" si="5"/>
        <v>8073.7999999999993</v>
      </c>
      <c r="R66" s="110">
        <v>5767</v>
      </c>
      <c r="T66" s="36">
        <v>11540</v>
      </c>
      <c r="U66" s="37">
        <v>8080</v>
      </c>
      <c r="W66" s="36">
        <v>9540</v>
      </c>
      <c r="X66" s="37">
        <v>6680</v>
      </c>
      <c r="AA66" s="36">
        <v>9532</v>
      </c>
      <c r="AB66" s="37">
        <v>6672.4</v>
      </c>
    </row>
    <row r="67" spans="1:28" ht="24" customHeight="1" x14ac:dyDescent="0.35">
      <c r="A67" t="s">
        <v>58</v>
      </c>
      <c r="C67" s="79" t="s">
        <v>29</v>
      </c>
      <c r="D67" s="80">
        <f t="shared" si="11"/>
        <v>21590</v>
      </c>
      <c r="E67" s="81">
        <f t="shared" si="11"/>
        <v>15120</v>
      </c>
      <c r="F67" s="10"/>
      <c r="I67" s="30">
        <f t="shared" si="1"/>
        <v>21590</v>
      </c>
      <c r="J67" s="31">
        <f t="shared" si="1"/>
        <v>15120</v>
      </c>
      <c r="K67" s="25"/>
      <c r="L67" s="65">
        <f t="shared" si="2"/>
        <v>21586</v>
      </c>
      <c r="M67" s="65">
        <f t="shared" si="3"/>
        <v>15110.199999999999</v>
      </c>
      <c r="O67" s="65">
        <f t="shared" si="4"/>
        <v>21586</v>
      </c>
      <c r="P67" s="65">
        <f t="shared" si="5"/>
        <v>15110.199999999999</v>
      </c>
      <c r="R67" s="110">
        <v>10793</v>
      </c>
      <c r="T67" s="36">
        <v>21590</v>
      </c>
      <c r="U67" s="37">
        <v>15120</v>
      </c>
      <c r="W67" s="36">
        <v>17850</v>
      </c>
      <c r="X67" s="37">
        <v>12490</v>
      </c>
      <c r="AA67" s="36">
        <v>17840</v>
      </c>
      <c r="AB67" s="37">
        <v>12488</v>
      </c>
    </row>
    <row r="68" spans="1:28" ht="24" customHeight="1" x14ac:dyDescent="0.35">
      <c r="A68" t="s">
        <v>58</v>
      </c>
      <c r="C68" s="79" t="s">
        <v>30</v>
      </c>
      <c r="D68" s="80">
        <f t="shared" si="11"/>
        <v>30080</v>
      </c>
      <c r="E68" s="81">
        <f t="shared" si="11"/>
        <v>21050</v>
      </c>
      <c r="F68" s="10"/>
      <c r="I68" s="30">
        <f t="shared" si="1"/>
        <v>30080</v>
      </c>
      <c r="J68" s="31">
        <f t="shared" si="1"/>
        <v>21050</v>
      </c>
      <c r="K68" s="25"/>
      <c r="L68" s="65">
        <f t="shared" si="2"/>
        <v>30070</v>
      </c>
      <c r="M68" s="65">
        <f t="shared" si="3"/>
        <v>21049</v>
      </c>
      <c r="O68" s="65">
        <f t="shared" si="4"/>
        <v>30070</v>
      </c>
      <c r="P68" s="65">
        <f t="shared" si="5"/>
        <v>21049</v>
      </c>
      <c r="R68" s="110">
        <v>15035</v>
      </c>
      <c r="T68" s="36">
        <v>30080</v>
      </c>
      <c r="U68" s="37">
        <v>21050</v>
      </c>
      <c r="W68" s="36">
        <v>24860</v>
      </c>
      <c r="X68" s="37">
        <v>17400</v>
      </c>
      <c r="AA68" s="36">
        <v>24850</v>
      </c>
      <c r="AB68" s="37">
        <v>17395</v>
      </c>
    </row>
    <row r="69" spans="1:28" ht="24" customHeight="1" x14ac:dyDescent="0.35">
      <c r="A69" t="s">
        <v>58</v>
      </c>
      <c r="D69" s="68"/>
      <c r="E69" s="69"/>
      <c r="F69" s="10"/>
      <c r="I69" s="30">
        <f t="shared" si="1"/>
        <v>10</v>
      </c>
      <c r="J69" s="31">
        <f t="shared" si="1"/>
        <v>10</v>
      </c>
      <c r="K69" s="25"/>
      <c r="L69" s="65">
        <f t="shared" si="2"/>
        <v>0</v>
      </c>
      <c r="M69" s="65">
        <f t="shared" si="3"/>
        <v>0</v>
      </c>
      <c r="O69" s="65">
        <f t="shared" si="4"/>
        <v>0</v>
      </c>
      <c r="P69" s="65">
        <f t="shared" si="5"/>
        <v>0</v>
      </c>
      <c r="T69" s="36"/>
      <c r="U69" s="37"/>
      <c r="W69" s="36"/>
      <c r="X69" s="37"/>
      <c r="AA69" s="36"/>
      <c r="AB69" s="37"/>
    </row>
    <row r="70" spans="1:28" ht="24" customHeight="1" x14ac:dyDescent="0.35">
      <c r="A70" t="s">
        <v>58</v>
      </c>
      <c r="C70" s="76" t="s">
        <v>31</v>
      </c>
      <c r="D70" s="74"/>
      <c r="E70" s="75"/>
      <c r="F70" s="77"/>
      <c r="I70" s="30">
        <f t="shared" ref="I70:J106" si="12">MROUND(L70+5,10)</f>
        <v>10</v>
      </c>
      <c r="J70" s="31">
        <f t="shared" si="12"/>
        <v>10</v>
      </c>
      <c r="K70" s="25"/>
      <c r="L70" s="65">
        <f t="shared" ref="L70:L106" si="13">O70*$L$4</f>
        <v>0</v>
      </c>
      <c r="M70" s="65">
        <f t="shared" ref="M70:M106" si="14">P70*$M$4</f>
        <v>0</v>
      </c>
      <c r="O70" s="65">
        <f t="shared" ref="O70:O106" si="15">R70*$O$4</f>
        <v>0</v>
      </c>
      <c r="P70" s="65">
        <f t="shared" ref="P70:P106" si="16">R70*$P$4</f>
        <v>0</v>
      </c>
      <c r="T70" s="39"/>
      <c r="U70" s="46"/>
      <c r="W70" s="39"/>
      <c r="X70" s="46"/>
      <c r="AA70" s="39"/>
      <c r="AB70" s="46"/>
    </row>
    <row r="71" spans="1:28" ht="24" customHeight="1" x14ac:dyDescent="0.35">
      <c r="A71" t="s">
        <v>58</v>
      </c>
      <c r="C71" s="86" t="s">
        <v>32</v>
      </c>
      <c r="D71" s="80">
        <f t="shared" si="11"/>
        <v>28310</v>
      </c>
      <c r="E71" s="81">
        <f t="shared" si="11"/>
        <v>19820</v>
      </c>
      <c r="F71" s="5"/>
      <c r="I71" s="30">
        <f t="shared" si="12"/>
        <v>28310</v>
      </c>
      <c r="J71" s="31">
        <f t="shared" si="12"/>
        <v>19820</v>
      </c>
      <c r="K71" s="25"/>
      <c r="L71" s="65">
        <f t="shared" si="13"/>
        <v>28304</v>
      </c>
      <c r="M71" s="65">
        <f t="shared" si="14"/>
        <v>19812.8</v>
      </c>
      <c r="O71" s="65">
        <f t="shared" si="15"/>
        <v>28304</v>
      </c>
      <c r="P71" s="65">
        <f t="shared" si="16"/>
        <v>19812.8</v>
      </c>
      <c r="R71" s="110">
        <v>14152</v>
      </c>
      <c r="T71" s="39">
        <v>28310</v>
      </c>
      <c r="U71" s="46">
        <v>19820</v>
      </c>
      <c r="W71" s="39">
        <v>23400</v>
      </c>
      <c r="X71" s="46">
        <v>16380</v>
      </c>
      <c r="AA71" s="39">
        <v>23390</v>
      </c>
      <c r="AB71" s="46">
        <v>16372.999999999998</v>
      </c>
    </row>
    <row r="72" spans="1:28" ht="24" customHeight="1" x14ac:dyDescent="0.35">
      <c r="C72" s="95"/>
      <c r="D72" s="93"/>
      <c r="E72" s="94"/>
      <c r="F72" s="5"/>
      <c r="I72" s="30"/>
      <c r="J72" s="31"/>
      <c r="K72" s="25"/>
      <c r="L72" s="65"/>
      <c r="M72" s="65"/>
      <c r="O72" s="65"/>
      <c r="P72" s="65"/>
      <c r="T72" s="50"/>
      <c r="U72" s="51"/>
      <c r="W72" s="50"/>
      <c r="X72" s="51"/>
      <c r="AA72" s="50"/>
      <c r="AB72" s="51"/>
    </row>
    <row r="73" spans="1:28" ht="24" customHeight="1" x14ac:dyDescent="0.35">
      <c r="A73" t="s">
        <v>58</v>
      </c>
      <c r="C73" s="76" t="s">
        <v>33</v>
      </c>
      <c r="D73" s="74"/>
      <c r="E73" s="75"/>
      <c r="F73" s="77"/>
      <c r="I73" s="30">
        <f t="shared" si="12"/>
        <v>10</v>
      </c>
      <c r="J73" s="31">
        <f t="shared" si="12"/>
        <v>10</v>
      </c>
      <c r="K73" s="25"/>
      <c r="L73" s="65">
        <f t="shared" si="13"/>
        <v>0</v>
      </c>
      <c r="M73" s="65">
        <f t="shared" si="14"/>
        <v>0</v>
      </c>
      <c r="O73" s="65">
        <f t="shared" si="15"/>
        <v>0</v>
      </c>
      <c r="P73" s="65">
        <f t="shared" si="16"/>
        <v>0</v>
      </c>
      <c r="T73" s="33"/>
      <c r="U73" s="34"/>
      <c r="W73" s="33"/>
      <c r="X73" s="34"/>
      <c r="AA73" s="33"/>
      <c r="AB73" s="34"/>
    </row>
    <row r="74" spans="1:28" ht="24" customHeight="1" x14ac:dyDescent="0.35">
      <c r="A74" t="s">
        <v>58</v>
      </c>
      <c r="C74" s="86" t="s">
        <v>64</v>
      </c>
      <c r="D74" s="80">
        <f t="shared" ref="D74:E87" si="17">I74</f>
        <v>35330</v>
      </c>
      <c r="E74" s="81">
        <f t="shared" si="17"/>
        <v>24730</v>
      </c>
      <c r="F74" s="5"/>
      <c r="I74" s="30">
        <f t="shared" si="12"/>
        <v>35330</v>
      </c>
      <c r="J74" s="31">
        <f t="shared" si="12"/>
        <v>24730</v>
      </c>
      <c r="K74" s="25"/>
      <c r="L74" s="65">
        <f t="shared" si="13"/>
        <v>35324</v>
      </c>
      <c r="M74" s="65">
        <f t="shared" si="14"/>
        <v>24726.799999999999</v>
      </c>
      <c r="O74" s="65">
        <f t="shared" si="15"/>
        <v>35324</v>
      </c>
      <c r="P74" s="65">
        <f t="shared" si="16"/>
        <v>24726.799999999999</v>
      </c>
      <c r="R74" s="110">
        <v>17662</v>
      </c>
      <c r="T74" s="36">
        <v>35330</v>
      </c>
      <c r="U74" s="37">
        <v>24730</v>
      </c>
      <c r="W74" s="36">
        <v>29200</v>
      </c>
      <c r="X74" s="37">
        <v>20440</v>
      </c>
      <c r="AA74" s="36">
        <v>29192</v>
      </c>
      <c r="AB74" s="37">
        <v>20434.399999999998</v>
      </c>
    </row>
    <row r="75" spans="1:28" ht="24" customHeight="1" x14ac:dyDescent="0.35">
      <c r="A75" t="s">
        <v>58</v>
      </c>
      <c r="C75" s="16"/>
      <c r="D75" s="68"/>
      <c r="E75" s="69"/>
      <c r="F75" s="5"/>
      <c r="I75" s="30">
        <f t="shared" si="12"/>
        <v>10</v>
      </c>
      <c r="J75" s="31">
        <f t="shared" si="12"/>
        <v>10</v>
      </c>
      <c r="K75" s="25"/>
      <c r="L75" s="65">
        <f t="shared" si="13"/>
        <v>0</v>
      </c>
      <c r="M75" s="65">
        <f t="shared" si="14"/>
        <v>0</v>
      </c>
      <c r="O75" s="65">
        <f t="shared" si="15"/>
        <v>0</v>
      </c>
      <c r="P75" s="65">
        <f t="shared" si="16"/>
        <v>0</v>
      </c>
      <c r="T75" s="36"/>
      <c r="U75" s="37"/>
      <c r="W75" s="36"/>
      <c r="X75" s="37"/>
      <c r="AA75" s="36"/>
      <c r="AB75" s="37"/>
    </row>
    <row r="76" spans="1:28" ht="24" customHeight="1" x14ac:dyDescent="0.35">
      <c r="A76" t="s">
        <v>58</v>
      </c>
      <c r="C76" s="76" t="s">
        <v>34</v>
      </c>
      <c r="D76" s="74"/>
      <c r="E76" s="75"/>
      <c r="F76" s="77"/>
      <c r="I76" s="30">
        <f t="shared" si="12"/>
        <v>10</v>
      </c>
      <c r="J76" s="31">
        <f t="shared" si="12"/>
        <v>10</v>
      </c>
      <c r="K76" s="25"/>
      <c r="L76" s="65">
        <f t="shared" si="13"/>
        <v>0</v>
      </c>
      <c r="M76" s="65">
        <f t="shared" si="14"/>
        <v>0</v>
      </c>
      <c r="O76" s="65">
        <f t="shared" si="15"/>
        <v>0</v>
      </c>
      <c r="P76" s="65">
        <f t="shared" si="16"/>
        <v>0</v>
      </c>
      <c r="T76" s="36"/>
      <c r="U76" s="37"/>
      <c r="W76" s="36"/>
      <c r="X76" s="37"/>
      <c r="AA76" s="36"/>
      <c r="AB76" s="37"/>
    </row>
    <row r="77" spans="1:28" ht="24" customHeight="1" x14ac:dyDescent="0.35">
      <c r="A77" t="s">
        <v>74</v>
      </c>
      <c r="C77" s="79" t="s">
        <v>35</v>
      </c>
      <c r="D77" s="80"/>
      <c r="E77" s="81"/>
      <c r="F77" s="11"/>
      <c r="I77" s="30">
        <f t="shared" si="12"/>
        <v>10</v>
      </c>
      <c r="J77" s="31">
        <f t="shared" si="12"/>
        <v>10</v>
      </c>
      <c r="K77" s="25"/>
      <c r="L77" s="65">
        <f t="shared" si="13"/>
        <v>0</v>
      </c>
      <c r="M77" s="65">
        <f t="shared" si="14"/>
        <v>0</v>
      </c>
      <c r="O77" s="65">
        <f t="shared" si="15"/>
        <v>0</v>
      </c>
      <c r="P77" s="65">
        <f t="shared" si="16"/>
        <v>0</v>
      </c>
      <c r="T77" s="36"/>
      <c r="U77" s="37"/>
      <c r="W77" s="36"/>
      <c r="X77" s="37"/>
      <c r="AA77" s="36">
        <v>11038.32</v>
      </c>
      <c r="AB77" s="37">
        <v>7726.8239999999996</v>
      </c>
    </row>
    <row r="78" spans="1:28" ht="24" customHeight="1" x14ac:dyDescent="0.35">
      <c r="A78" t="s">
        <v>74</v>
      </c>
      <c r="C78" s="79" t="s">
        <v>36</v>
      </c>
      <c r="D78" s="80">
        <f t="shared" si="17"/>
        <v>17900</v>
      </c>
      <c r="E78" s="81">
        <f t="shared" si="17"/>
        <v>12530</v>
      </c>
      <c r="F78" s="11"/>
      <c r="I78" s="30">
        <f t="shared" si="12"/>
        <v>17900</v>
      </c>
      <c r="J78" s="31">
        <f t="shared" si="12"/>
        <v>12530</v>
      </c>
      <c r="K78" s="25"/>
      <c r="L78" s="65">
        <f t="shared" si="13"/>
        <v>17890</v>
      </c>
      <c r="M78" s="65">
        <f t="shared" si="14"/>
        <v>12523</v>
      </c>
      <c r="O78" s="65">
        <f t="shared" si="15"/>
        <v>17890</v>
      </c>
      <c r="P78" s="65">
        <f t="shared" si="16"/>
        <v>12523</v>
      </c>
      <c r="R78" s="110">
        <v>8945</v>
      </c>
      <c r="T78" s="39">
        <v>14790</v>
      </c>
      <c r="U78" s="46">
        <v>10350</v>
      </c>
      <c r="W78" s="39">
        <v>14790</v>
      </c>
      <c r="X78" s="46">
        <v>10350</v>
      </c>
      <c r="AA78" s="39">
        <v>14198.74</v>
      </c>
      <c r="AB78" s="46">
        <v>9939.1179999999986</v>
      </c>
    </row>
    <row r="79" spans="1:28" ht="24" customHeight="1" thickBot="1" x14ac:dyDescent="0.4">
      <c r="A79" t="s">
        <v>74</v>
      </c>
      <c r="C79" s="79" t="s">
        <v>37</v>
      </c>
      <c r="D79" s="80"/>
      <c r="E79" s="81"/>
      <c r="F79" s="11"/>
      <c r="I79" s="30">
        <f t="shared" si="12"/>
        <v>10</v>
      </c>
      <c r="J79" s="31">
        <f t="shared" si="12"/>
        <v>10</v>
      </c>
      <c r="K79" s="25"/>
      <c r="L79" s="65">
        <f t="shared" si="13"/>
        <v>0</v>
      </c>
      <c r="M79" s="65">
        <f t="shared" si="14"/>
        <v>0</v>
      </c>
      <c r="O79" s="65">
        <f t="shared" si="15"/>
        <v>0</v>
      </c>
      <c r="P79" s="65">
        <f t="shared" si="16"/>
        <v>0</v>
      </c>
      <c r="T79" s="47"/>
      <c r="U79" s="14"/>
      <c r="W79" s="47">
        <v>0</v>
      </c>
      <c r="X79" s="14">
        <v>0</v>
      </c>
      <c r="AA79" s="47">
        <v>22030.9</v>
      </c>
      <c r="AB79" s="14">
        <v>15421.63</v>
      </c>
    </row>
    <row r="80" spans="1:28" ht="24" customHeight="1" thickBot="1" x14ac:dyDescent="0.4">
      <c r="A80" t="s">
        <v>58</v>
      </c>
      <c r="D80" s="68"/>
      <c r="E80" s="69"/>
      <c r="F80" s="11"/>
      <c r="I80" s="30">
        <f t="shared" si="12"/>
        <v>10</v>
      </c>
      <c r="J80" s="31">
        <f t="shared" si="12"/>
        <v>10</v>
      </c>
      <c r="K80" s="25"/>
      <c r="L80" s="65">
        <f t="shared" si="13"/>
        <v>0</v>
      </c>
      <c r="M80" s="65">
        <f t="shared" si="14"/>
        <v>0</v>
      </c>
      <c r="O80" s="65">
        <f t="shared" si="15"/>
        <v>0</v>
      </c>
      <c r="P80" s="65">
        <f t="shared" si="16"/>
        <v>0</v>
      </c>
      <c r="T80" s="48"/>
      <c r="U80" s="49"/>
      <c r="W80" s="48"/>
      <c r="X80" s="49"/>
      <c r="AA80" s="48"/>
      <c r="AB80" s="49"/>
    </row>
    <row r="81" spans="1:28" ht="24" customHeight="1" x14ac:dyDescent="0.35">
      <c r="A81" t="s">
        <v>58</v>
      </c>
      <c r="C81" s="76" t="s">
        <v>94</v>
      </c>
      <c r="D81" s="74"/>
      <c r="E81" s="75"/>
      <c r="F81" s="73"/>
      <c r="I81" s="30">
        <f t="shared" si="12"/>
        <v>10</v>
      </c>
      <c r="J81" s="31">
        <f t="shared" si="12"/>
        <v>10</v>
      </c>
      <c r="K81" s="25"/>
      <c r="L81" s="65">
        <f t="shared" si="13"/>
        <v>0</v>
      </c>
      <c r="M81" s="65">
        <f t="shared" si="14"/>
        <v>0</v>
      </c>
      <c r="O81" s="65">
        <f t="shared" si="15"/>
        <v>0</v>
      </c>
      <c r="P81" s="65">
        <f t="shared" si="16"/>
        <v>0</v>
      </c>
      <c r="T81" s="33"/>
      <c r="U81" s="34"/>
      <c r="W81" s="33"/>
      <c r="X81" s="34"/>
      <c r="AA81" s="33"/>
      <c r="AB81" s="34"/>
    </row>
    <row r="82" spans="1:28" ht="24" customHeight="1" x14ac:dyDescent="0.35">
      <c r="A82" t="s">
        <v>58</v>
      </c>
      <c r="C82" s="85" t="s">
        <v>38</v>
      </c>
      <c r="D82" s="80">
        <f t="shared" si="17"/>
        <v>21040</v>
      </c>
      <c r="E82" s="81">
        <f t="shared" si="17"/>
        <v>14730</v>
      </c>
      <c r="F82" s="11"/>
      <c r="I82" s="30">
        <f t="shared" si="12"/>
        <v>21040</v>
      </c>
      <c r="J82" s="31">
        <f t="shared" si="12"/>
        <v>14730</v>
      </c>
      <c r="K82" s="25"/>
      <c r="L82" s="65">
        <f t="shared" si="13"/>
        <v>21030</v>
      </c>
      <c r="M82" s="65">
        <f t="shared" si="14"/>
        <v>14720.999999999998</v>
      </c>
      <c r="O82" s="65">
        <f t="shared" si="15"/>
        <v>21030</v>
      </c>
      <c r="P82" s="65">
        <f t="shared" si="16"/>
        <v>14720.999999999998</v>
      </c>
      <c r="R82" s="110">
        <v>10515</v>
      </c>
      <c r="T82" s="36">
        <v>21040</v>
      </c>
      <c r="U82" s="37">
        <v>14730</v>
      </c>
      <c r="W82" s="36">
        <v>17390</v>
      </c>
      <c r="X82" s="37">
        <v>12170</v>
      </c>
      <c r="AA82" s="36">
        <v>16982.62</v>
      </c>
      <c r="AB82" s="37">
        <v>11887.833999999999</v>
      </c>
    </row>
    <row r="83" spans="1:28" ht="24" customHeight="1" x14ac:dyDescent="0.35">
      <c r="A83" t="s">
        <v>58</v>
      </c>
      <c r="C83" s="85" t="s">
        <v>39</v>
      </c>
      <c r="D83" s="80">
        <f t="shared" si="17"/>
        <v>28800</v>
      </c>
      <c r="E83" s="81">
        <f t="shared" si="17"/>
        <v>20160</v>
      </c>
      <c r="F83" s="11"/>
      <c r="I83" s="30">
        <f t="shared" si="12"/>
        <v>28800</v>
      </c>
      <c r="J83" s="31">
        <f t="shared" si="12"/>
        <v>20160</v>
      </c>
      <c r="K83" s="25"/>
      <c r="L83" s="65">
        <f t="shared" si="13"/>
        <v>28796</v>
      </c>
      <c r="M83" s="65">
        <f t="shared" si="14"/>
        <v>20157.199999999997</v>
      </c>
      <c r="O83" s="65">
        <f t="shared" si="15"/>
        <v>28796</v>
      </c>
      <c r="P83" s="65">
        <f t="shared" si="16"/>
        <v>20157.199999999997</v>
      </c>
      <c r="R83" s="110">
        <v>14398</v>
      </c>
      <c r="T83" s="36">
        <v>28800</v>
      </c>
      <c r="U83" s="37">
        <v>20160</v>
      </c>
      <c r="W83" s="36">
        <v>23800</v>
      </c>
      <c r="X83" s="37">
        <v>16660</v>
      </c>
      <c r="AA83" s="36">
        <v>23251.4</v>
      </c>
      <c r="AB83" s="37">
        <v>16275.98</v>
      </c>
    </row>
    <row r="84" spans="1:28" ht="24" customHeight="1" x14ac:dyDescent="0.35">
      <c r="A84" t="s">
        <v>58</v>
      </c>
      <c r="C84" s="85" t="s">
        <v>40</v>
      </c>
      <c r="D84" s="80">
        <f t="shared" si="17"/>
        <v>48920</v>
      </c>
      <c r="E84" s="81">
        <f t="shared" si="17"/>
        <v>34240</v>
      </c>
      <c r="F84" s="11"/>
      <c r="I84" s="30">
        <f t="shared" si="12"/>
        <v>48920</v>
      </c>
      <c r="J84" s="31">
        <f t="shared" si="12"/>
        <v>34240</v>
      </c>
      <c r="K84" s="25"/>
      <c r="L84" s="65">
        <f t="shared" si="13"/>
        <v>48912</v>
      </c>
      <c r="M84" s="65">
        <f t="shared" si="14"/>
        <v>34238.400000000001</v>
      </c>
      <c r="O84" s="65">
        <f t="shared" si="15"/>
        <v>48912</v>
      </c>
      <c r="P84" s="65">
        <f t="shared" si="16"/>
        <v>34238.400000000001</v>
      </c>
      <c r="R84" s="110">
        <v>24456</v>
      </c>
      <c r="T84" s="39">
        <v>48920</v>
      </c>
      <c r="U84" s="46">
        <v>34240</v>
      </c>
      <c r="W84" s="39">
        <v>40430</v>
      </c>
      <c r="X84" s="46">
        <v>28300</v>
      </c>
      <c r="AA84" s="39">
        <v>39497.5</v>
      </c>
      <c r="AB84" s="46">
        <v>27648.25</v>
      </c>
    </row>
    <row r="85" spans="1:28" ht="24" customHeight="1" thickBot="1" x14ac:dyDescent="0.4">
      <c r="A85" t="s">
        <v>58</v>
      </c>
      <c r="C85" s="85" t="s">
        <v>41</v>
      </c>
      <c r="D85" s="80">
        <f t="shared" si="17"/>
        <v>56970</v>
      </c>
      <c r="E85" s="81">
        <f t="shared" si="17"/>
        <v>39880</v>
      </c>
      <c r="F85" s="11"/>
      <c r="I85" s="30">
        <f t="shared" si="12"/>
        <v>56970</v>
      </c>
      <c r="J85" s="31">
        <f t="shared" si="12"/>
        <v>39880</v>
      </c>
      <c r="K85" s="25"/>
      <c r="L85" s="65">
        <f t="shared" si="13"/>
        <v>56962</v>
      </c>
      <c r="M85" s="65">
        <f t="shared" si="14"/>
        <v>39873.399999999994</v>
      </c>
      <c r="O85" s="65">
        <f t="shared" si="15"/>
        <v>56962</v>
      </c>
      <c r="P85" s="65">
        <f t="shared" si="16"/>
        <v>39873.399999999994</v>
      </c>
      <c r="R85" s="110">
        <v>28481</v>
      </c>
      <c r="T85" s="50">
        <v>56970</v>
      </c>
      <c r="U85" s="51">
        <v>39880</v>
      </c>
      <c r="W85" s="50">
        <v>47080</v>
      </c>
      <c r="X85" s="51">
        <v>32960</v>
      </c>
      <c r="AA85" s="50">
        <v>45996.28</v>
      </c>
      <c r="AB85" s="51">
        <v>32197.395999999997</v>
      </c>
    </row>
    <row r="86" spans="1:28" ht="24" customHeight="1" thickBot="1" x14ac:dyDescent="0.4">
      <c r="A86" t="s">
        <v>58</v>
      </c>
      <c r="C86" s="85" t="s">
        <v>42</v>
      </c>
      <c r="D86" s="80">
        <f t="shared" si="17"/>
        <v>76330</v>
      </c>
      <c r="E86" s="81">
        <f t="shared" si="17"/>
        <v>53430</v>
      </c>
      <c r="F86" s="11"/>
      <c r="I86" s="30">
        <f t="shared" si="12"/>
        <v>76330</v>
      </c>
      <c r="J86" s="31">
        <f t="shared" si="12"/>
        <v>53430</v>
      </c>
      <c r="K86" s="25"/>
      <c r="L86" s="65">
        <f t="shared" si="13"/>
        <v>76326</v>
      </c>
      <c r="M86" s="65">
        <f t="shared" si="14"/>
        <v>53428.2</v>
      </c>
      <c r="O86" s="65">
        <f t="shared" si="15"/>
        <v>76326</v>
      </c>
      <c r="P86" s="65">
        <f t="shared" si="16"/>
        <v>53428.2</v>
      </c>
      <c r="R86" s="110">
        <v>38163</v>
      </c>
      <c r="T86" s="52">
        <v>76330</v>
      </c>
      <c r="U86" s="53">
        <v>53430</v>
      </c>
      <c r="W86" s="52">
        <v>63090</v>
      </c>
      <c r="X86" s="53">
        <v>44160</v>
      </c>
      <c r="AA86" s="52">
        <v>61632.66</v>
      </c>
      <c r="AB86" s="53">
        <v>43142.862000000001</v>
      </c>
    </row>
    <row r="87" spans="1:28" ht="24" customHeight="1" x14ac:dyDescent="0.35">
      <c r="A87" t="s">
        <v>58</v>
      </c>
      <c r="C87" s="85" t="s">
        <v>43</v>
      </c>
      <c r="D87" s="80">
        <f t="shared" si="17"/>
        <v>123610</v>
      </c>
      <c r="E87" s="81">
        <f t="shared" si="17"/>
        <v>86530</v>
      </c>
      <c r="I87" s="30">
        <f t="shared" si="12"/>
        <v>123610</v>
      </c>
      <c r="J87" s="31">
        <f t="shared" si="12"/>
        <v>86530</v>
      </c>
      <c r="K87" s="25"/>
      <c r="L87" s="65">
        <f t="shared" si="13"/>
        <v>123608</v>
      </c>
      <c r="M87" s="65">
        <f t="shared" si="14"/>
        <v>86525.599999999991</v>
      </c>
      <c r="O87" s="65">
        <f t="shared" si="15"/>
        <v>123608</v>
      </c>
      <c r="P87" s="65">
        <f t="shared" si="16"/>
        <v>86525.599999999991</v>
      </c>
      <c r="R87" s="110">
        <v>61804</v>
      </c>
      <c r="T87" s="33">
        <v>123610</v>
      </c>
      <c r="U87" s="34">
        <v>86530</v>
      </c>
      <c r="W87" s="33">
        <v>102160</v>
      </c>
      <c r="X87" s="34">
        <v>71510</v>
      </c>
      <c r="AA87" s="33">
        <v>99808.06</v>
      </c>
      <c r="AB87" s="34">
        <v>69865.641999999993</v>
      </c>
    </row>
    <row r="88" spans="1:28" ht="24" customHeight="1" x14ac:dyDescent="0.35">
      <c r="A88" t="s">
        <v>58</v>
      </c>
      <c r="C88" s="17"/>
      <c r="D88" s="68"/>
      <c r="E88" s="69"/>
      <c r="I88" s="30">
        <f t="shared" si="12"/>
        <v>10</v>
      </c>
      <c r="J88" s="31">
        <f t="shared" si="12"/>
        <v>10</v>
      </c>
      <c r="K88" s="25"/>
      <c r="L88" s="65">
        <f t="shared" si="13"/>
        <v>0</v>
      </c>
      <c r="M88" s="65">
        <f t="shared" si="14"/>
        <v>0</v>
      </c>
      <c r="O88" s="65">
        <f t="shared" si="15"/>
        <v>0</v>
      </c>
      <c r="P88" s="65">
        <f t="shared" si="16"/>
        <v>0</v>
      </c>
      <c r="T88" s="36"/>
      <c r="U88" s="37"/>
      <c r="W88" s="36"/>
      <c r="X88" s="37"/>
      <c r="AA88" s="36"/>
      <c r="AB88" s="37"/>
    </row>
    <row r="89" spans="1:28" ht="24" customHeight="1" thickBot="1" x14ac:dyDescent="0.4">
      <c r="A89" t="s">
        <v>58</v>
      </c>
      <c r="C89" s="76" t="s">
        <v>44</v>
      </c>
      <c r="D89" s="74"/>
      <c r="E89" s="75"/>
      <c r="F89" s="73"/>
      <c r="I89" s="30">
        <f t="shared" si="12"/>
        <v>10</v>
      </c>
      <c r="J89" s="31">
        <f t="shared" si="12"/>
        <v>10</v>
      </c>
      <c r="K89" s="25"/>
      <c r="L89" s="65">
        <f t="shared" si="13"/>
        <v>0</v>
      </c>
      <c r="M89" s="65">
        <f t="shared" si="14"/>
        <v>0</v>
      </c>
      <c r="O89" s="65">
        <f t="shared" si="15"/>
        <v>0</v>
      </c>
      <c r="P89" s="65">
        <f t="shared" si="16"/>
        <v>0</v>
      </c>
      <c r="T89" s="54"/>
      <c r="U89" s="55"/>
      <c r="W89" s="54"/>
      <c r="X89" s="55"/>
      <c r="AA89" s="54"/>
      <c r="AB89" s="55"/>
    </row>
    <row r="90" spans="1:28" ht="24" customHeight="1" thickBot="1" x14ac:dyDescent="0.4">
      <c r="A90" t="s">
        <v>58</v>
      </c>
      <c r="C90" s="85" t="s">
        <v>45</v>
      </c>
      <c r="D90" s="80">
        <f t="shared" ref="D90:E101" si="18">I90</f>
        <v>7000</v>
      </c>
      <c r="E90" s="81">
        <f t="shared" si="18"/>
        <v>4900</v>
      </c>
      <c r="F90" s="11"/>
      <c r="I90" s="30">
        <f t="shared" si="12"/>
        <v>7000</v>
      </c>
      <c r="J90" s="31">
        <f t="shared" si="12"/>
        <v>4900</v>
      </c>
      <c r="K90" s="25"/>
      <c r="L90" s="65">
        <f t="shared" si="13"/>
        <v>6998</v>
      </c>
      <c r="M90" s="65">
        <f t="shared" si="14"/>
        <v>4898.5999999999995</v>
      </c>
      <c r="O90" s="65">
        <f t="shared" si="15"/>
        <v>6998</v>
      </c>
      <c r="P90" s="65">
        <f t="shared" si="16"/>
        <v>4898.5999999999995</v>
      </c>
      <c r="R90" s="110">
        <v>3499</v>
      </c>
      <c r="T90" s="56">
        <v>7000</v>
      </c>
      <c r="U90" s="57">
        <v>4900</v>
      </c>
      <c r="W90" s="56">
        <v>5790</v>
      </c>
      <c r="X90" s="57">
        <v>4050</v>
      </c>
      <c r="AA90" s="56">
        <v>6217.8</v>
      </c>
      <c r="AB90" s="57">
        <v>4352.46</v>
      </c>
    </row>
    <row r="91" spans="1:28" ht="24" customHeight="1" thickBot="1" x14ac:dyDescent="0.4">
      <c r="A91" t="s">
        <v>58</v>
      </c>
      <c r="C91" s="85" t="s">
        <v>46</v>
      </c>
      <c r="D91" s="80">
        <f t="shared" si="18"/>
        <v>10490</v>
      </c>
      <c r="E91" s="81">
        <f t="shared" si="18"/>
        <v>7350</v>
      </c>
      <c r="F91" s="11"/>
      <c r="I91" s="30">
        <f t="shared" si="12"/>
        <v>10490</v>
      </c>
      <c r="J91" s="31">
        <f t="shared" si="12"/>
        <v>7350</v>
      </c>
      <c r="K91" s="25"/>
      <c r="L91" s="65">
        <f t="shared" si="13"/>
        <v>10488</v>
      </c>
      <c r="M91" s="65">
        <f t="shared" si="14"/>
        <v>7341.5999999999995</v>
      </c>
      <c r="O91" s="65">
        <f t="shared" si="15"/>
        <v>10488</v>
      </c>
      <c r="P91" s="65">
        <f t="shared" si="16"/>
        <v>7341.5999999999995</v>
      </c>
      <c r="R91" s="110">
        <v>5244</v>
      </c>
      <c r="T91" s="48">
        <v>10490</v>
      </c>
      <c r="U91" s="49">
        <v>7350</v>
      </c>
      <c r="W91" s="48">
        <v>8670</v>
      </c>
      <c r="X91" s="49">
        <v>6070</v>
      </c>
      <c r="AA91" s="48">
        <v>9326.7800000000007</v>
      </c>
      <c r="AB91" s="49">
        <v>6528.7460000000001</v>
      </c>
    </row>
    <row r="92" spans="1:28" ht="24" customHeight="1" x14ac:dyDescent="0.35">
      <c r="A92" t="s">
        <v>58</v>
      </c>
      <c r="C92" s="85" t="s">
        <v>47</v>
      </c>
      <c r="D92" s="80">
        <f t="shared" si="18"/>
        <v>3460</v>
      </c>
      <c r="E92" s="81">
        <f t="shared" si="18"/>
        <v>2420</v>
      </c>
      <c r="I92" s="30">
        <f t="shared" si="12"/>
        <v>3460</v>
      </c>
      <c r="J92" s="31">
        <f t="shared" si="12"/>
        <v>2420</v>
      </c>
      <c r="K92" s="25"/>
      <c r="L92" s="65">
        <f t="shared" si="13"/>
        <v>3456</v>
      </c>
      <c r="M92" s="65">
        <f t="shared" si="14"/>
        <v>2419.1999999999998</v>
      </c>
      <c r="O92" s="65">
        <f t="shared" si="15"/>
        <v>3456</v>
      </c>
      <c r="P92" s="65">
        <f t="shared" si="16"/>
        <v>2419.1999999999998</v>
      </c>
      <c r="R92" s="110">
        <v>1728</v>
      </c>
      <c r="T92" s="36">
        <v>3460</v>
      </c>
      <c r="U92" s="37">
        <v>2420</v>
      </c>
      <c r="W92" s="36">
        <v>2860</v>
      </c>
      <c r="X92" s="37">
        <v>2000</v>
      </c>
      <c r="AA92" s="36">
        <v>2670.9</v>
      </c>
      <c r="AB92" s="37">
        <v>1869.6299999999999</v>
      </c>
    </row>
    <row r="93" spans="1:28" ht="24" customHeight="1" x14ac:dyDescent="0.35">
      <c r="A93" t="s">
        <v>58</v>
      </c>
      <c r="C93" s="85" t="s">
        <v>48</v>
      </c>
      <c r="D93" s="80">
        <f t="shared" si="18"/>
        <v>4030</v>
      </c>
      <c r="E93" s="81">
        <f t="shared" si="18"/>
        <v>2820</v>
      </c>
      <c r="F93" s="11"/>
      <c r="I93" s="30">
        <f t="shared" si="12"/>
        <v>4030</v>
      </c>
      <c r="J93" s="31">
        <f t="shared" si="12"/>
        <v>2820</v>
      </c>
      <c r="K93" s="25"/>
      <c r="L93" s="65">
        <f t="shared" si="13"/>
        <v>4020</v>
      </c>
      <c r="M93" s="65">
        <f t="shared" si="14"/>
        <v>2814</v>
      </c>
      <c r="O93" s="65">
        <f t="shared" si="15"/>
        <v>4020</v>
      </c>
      <c r="P93" s="65">
        <f t="shared" si="16"/>
        <v>2814</v>
      </c>
      <c r="R93" s="110">
        <v>2010</v>
      </c>
      <c r="T93" s="36">
        <v>4030</v>
      </c>
      <c r="U93" s="37">
        <v>2820</v>
      </c>
      <c r="W93" s="36">
        <v>3330</v>
      </c>
      <c r="X93" s="37">
        <v>2330</v>
      </c>
      <c r="AA93" s="36">
        <v>3108.92</v>
      </c>
      <c r="AB93" s="37">
        <v>2176.2439999999997</v>
      </c>
    </row>
    <row r="94" spans="1:28" ht="24" customHeight="1" x14ac:dyDescent="0.35">
      <c r="A94" t="s">
        <v>58</v>
      </c>
      <c r="C94" s="85" t="s">
        <v>49</v>
      </c>
      <c r="D94" s="80">
        <f t="shared" si="18"/>
        <v>5040</v>
      </c>
      <c r="E94" s="81">
        <f t="shared" si="18"/>
        <v>3530</v>
      </c>
      <c r="F94" s="11"/>
      <c r="I94" s="30">
        <f t="shared" si="12"/>
        <v>5040</v>
      </c>
      <c r="J94" s="31">
        <f t="shared" si="12"/>
        <v>3530</v>
      </c>
      <c r="K94" s="25"/>
      <c r="L94" s="65">
        <f t="shared" si="13"/>
        <v>5030</v>
      </c>
      <c r="M94" s="65">
        <f t="shared" si="14"/>
        <v>3521</v>
      </c>
      <c r="O94" s="65">
        <f t="shared" si="15"/>
        <v>5030</v>
      </c>
      <c r="P94" s="65">
        <f t="shared" si="16"/>
        <v>3521</v>
      </c>
      <c r="R94" s="110">
        <v>2515</v>
      </c>
      <c r="T94" s="36">
        <v>5040</v>
      </c>
      <c r="U94" s="37">
        <v>3530</v>
      </c>
      <c r="W94" s="36">
        <v>4160</v>
      </c>
      <c r="X94" s="37">
        <v>2910</v>
      </c>
      <c r="AA94" s="36">
        <v>3886.12</v>
      </c>
      <c r="AB94" s="37">
        <v>2720.2839999999997</v>
      </c>
    </row>
    <row r="95" spans="1:28" ht="24" customHeight="1" x14ac:dyDescent="0.35">
      <c r="A95" t="s">
        <v>58</v>
      </c>
      <c r="C95" s="85" t="s">
        <v>50</v>
      </c>
      <c r="D95" s="80">
        <f t="shared" si="18"/>
        <v>6040</v>
      </c>
      <c r="E95" s="81">
        <f t="shared" si="18"/>
        <v>4230</v>
      </c>
      <c r="I95" s="30">
        <f t="shared" si="12"/>
        <v>6040</v>
      </c>
      <c r="J95" s="31">
        <f t="shared" si="12"/>
        <v>4230</v>
      </c>
      <c r="K95" s="25"/>
      <c r="L95" s="65">
        <f t="shared" si="13"/>
        <v>6034</v>
      </c>
      <c r="M95" s="65">
        <f t="shared" si="14"/>
        <v>4223.8</v>
      </c>
      <c r="O95" s="65">
        <f t="shared" si="15"/>
        <v>6034</v>
      </c>
      <c r="P95" s="65">
        <f t="shared" si="16"/>
        <v>4223.8</v>
      </c>
      <c r="R95" s="110">
        <v>3017</v>
      </c>
      <c r="T95" s="36">
        <v>6040</v>
      </c>
      <c r="U95" s="37">
        <v>4230</v>
      </c>
      <c r="W95" s="36">
        <v>4990</v>
      </c>
      <c r="X95" s="37">
        <v>3500</v>
      </c>
      <c r="AA95" s="36">
        <v>4663.42</v>
      </c>
      <c r="AB95" s="37">
        <v>3264.3939999999998</v>
      </c>
    </row>
    <row r="96" spans="1:28" ht="24" customHeight="1" x14ac:dyDescent="0.35">
      <c r="A96" t="s">
        <v>58</v>
      </c>
      <c r="C96" s="78" t="s">
        <v>96</v>
      </c>
      <c r="D96" s="74"/>
      <c r="E96" s="75"/>
      <c r="F96" s="77"/>
      <c r="I96" s="30">
        <f t="shared" si="12"/>
        <v>10</v>
      </c>
      <c r="J96" s="31">
        <f t="shared" si="12"/>
        <v>10</v>
      </c>
      <c r="K96" s="25"/>
      <c r="L96" s="65">
        <f t="shared" si="13"/>
        <v>0</v>
      </c>
      <c r="M96" s="65">
        <f t="shared" si="14"/>
        <v>0</v>
      </c>
      <c r="O96" s="65">
        <f t="shared" si="15"/>
        <v>0</v>
      </c>
      <c r="P96" s="65">
        <f t="shared" si="16"/>
        <v>0</v>
      </c>
      <c r="T96" s="39"/>
      <c r="U96" s="37"/>
      <c r="W96" s="39"/>
      <c r="X96" s="37"/>
      <c r="AA96" s="39"/>
      <c r="AB96" s="37"/>
    </row>
    <row r="97" spans="1:28" ht="24" customHeight="1" thickBot="1" x14ac:dyDescent="0.4">
      <c r="A97" t="s">
        <v>58</v>
      </c>
      <c r="C97" s="85" t="s">
        <v>95</v>
      </c>
      <c r="D97" s="80">
        <f t="shared" si="18"/>
        <v>8830</v>
      </c>
      <c r="E97" s="81">
        <f t="shared" si="18"/>
        <v>6180</v>
      </c>
      <c r="I97" s="30">
        <f t="shared" si="12"/>
        <v>8830</v>
      </c>
      <c r="J97" s="31">
        <f t="shared" si="12"/>
        <v>6180</v>
      </c>
      <c r="K97" s="25"/>
      <c r="L97" s="65">
        <f t="shared" si="13"/>
        <v>8828</v>
      </c>
      <c r="M97" s="65">
        <f t="shared" si="14"/>
        <v>6179.5999999999995</v>
      </c>
      <c r="O97" s="65">
        <f t="shared" si="15"/>
        <v>8828</v>
      </c>
      <c r="P97" s="65">
        <f t="shared" si="16"/>
        <v>6179.5999999999995</v>
      </c>
      <c r="R97" s="110">
        <v>4414</v>
      </c>
      <c r="T97" s="50">
        <v>8830</v>
      </c>
      <c r="U97" s="37">
        <v>6180</v>
      </c>
      <c r="W97" s="50">
        <v>7300</v>
      </c>
      <c r="X97" s="37">
        <v>5110</v>
      </c>
      <c r="AA97" s="50">
        <v>7130.88</v>
      </c>
      <c r="AB97" s="37">
        <v>4991.616</v>
      </c>
    </row>
    <row r="98" spans="1:28" ht="24" customHeight="1" thickBot="1" x14ac:dyDescent="0.4">
      <c r="A98" t="s">
        <v>58</v>
      </c>
      <c r="C98" s="85" t="s">
        <v>97</v>
      </c>
      <c r="D98" s="80">
        <f t="shared" si="18"/>
        <v>15150</v>
      </c>
      <c r="E98" s="81">
        <f t="shared" si="18"/>
        <v>10610</v>
      </c>
      <c r="I98" s="30">
        <f t="shared" si="12"/>
        <v>15150</v>
      </c>
      <c r="J98" s="31">
        <f t="shared" si="12"/>
        <v>10610</v>
      </c>
      <c r="K98" s="25"/>
      <c r="L98" s="65">
        <f t="shared" si="13"/>
        <v>15148</v>
      </c>
      <c r="M98" s="65">
        <f t="shared" si="14"/>
        <v>10603.599999999999</v>
      </c>
      <c r="O98" s="65">
        <f t="shared" si="15"/>
        <v>15148</v>
      </c>
      <c r="P98" s="65">
        <f t="shared" si="16"/>
        <v>10603.599999999999</v>
      </c>
      <c r="R98" s="110">
        <v>7574</v>
      </c>
      <c r="T98" s="52">
        <v>15150</v>
      </c>
      <c r="U98" s="37">
        <v>10610</v>
      </c>
      <c r="W98" s="52">
        <v>12520</v>
      </c>
      <c r="X98" s="37">
        <v>8770</v>
      </c>
      <c r="AA98" s="52">
        <v>12233.16</v>
      </c>
      <c r="AB98" s="37">
        <v>8563.2119999999995</v>
      </c>
    </row>
    <row r="99" spans="1:28" ht="24" customHeight="1" x14ac:dyDescent="0.35">
      <c r="A99" t="s">
        <v>58</v>
      </c>
      <c r="C99" s="85" t="s">
        <v>98</v>
      </c>
      <c r="D99" s="80">
        <f t="shared" si="18"/>
        <v>29240</v>
      </c>
      <c r="E99" s="81">
        <f t="shared" si="18"/>
        <v>20470</v>
      </c>
      <c r="I99" s="30">
        <f t="shared" si="12"/>
        <v>29240</v>
      </c>
      <c r="J99" s="31">
        <f t="shared" si="12"/>
        <v>20470</v>
      </c>
      <c r="K99" s="25"/>
      <c r="L99" s="65">
        <f t="shared" si="13"/>
        <v>29230</v>
      </c>
      <c r="M99" s="65">
        <f t="shared" si="14"/>
        <v>20461</v>
      </c>
      <c r="O99" s="65">
        <f t="shared" si="15"/>
        <v>29230</v>
      </c>
      <c r="P99" s="65">
        <f t="shared" si="16"/>
        <v>20461</v>
      </c>
      <c r="R99" s="110">
        <v>14615</v>
      </c>
      <c r="T99" s="33">
        <v>29240</v>
      </c>
      <c r="U99" s="37">
        <v>20470</v>
      </c>
      <c r="W99" s="33">
        <v>24160</v>
      </c>
      <c r="X99" s="37">
        <v>16910</v>
      </c>
      <c r="AA99" s="33">
        <v>25961.48</v>
      </c>
      <c r="AB99" s="37">
        <v>18173.036</v>
      </c>
    </row>
    <row r="100" spans="1:28" ht="24" customHeight="1" x14ac:dyDescent="0.35">
      <c r="A100" t="s">
        <v>58</v>
      </c>
      <c r="C100" s="85" t="s">
        <v>99</v>
      </c>
      <c r="D100" s="80">
        <f t="shared" si="18"/>
        <v>40850</v>
      </c>
      <c r="E100" s="81">
        <f t="shared" si="18"/>
        <v>28590</v>
      </c>
      <c r="I100" s="30">
        <f t="shared" si="12"/>
        <v>40850</v>
      </c>
      <c r="J100" s="31">
        <f t="shared" si="12"/>
        <v>28590</v>
      </c>
      <c r="K100" s="25"/>
      <c r="L100" s="65">
        <f t="shared" si="13"/>
        <v>40840</v>
      </c>
      <c r="M100" s="65">
        <f t="shared" si="14"/>
        <v>28588</v>
      </c>
      <c r="O100" s="65">
        <f t="shared" si="15"/>
        <v>40840</v>
      </c>
      <c r="P100" s="65">
        <f t="shared" si="16"/>
        <v>28588</v>
      </c>
      <c r="R100" s="110">
        <v>20420</v>
      </c>
      <c r="T100" s="36">
        <v>40850</v>
      </c>
      <c r="U100" s="37">
        <v>28590</v>
      </c>
      <c r="W100" s="36">
        <v>33760</v>
      </c>
      <c r="X100" s="37">
        <v>23630</v>
      </c>
      <c r="AA100" s="36">
        <v>32980.42</v>
      </c>
      <c r="AB100" s="37">
        <v>23086.293999999998</v>
      </c>
    </row>
    <row r="101" spans="1:28" ht="24" customHeight="1" x14ac:dyDescent="0.35">
      <c r="C101" s="17" t="s">
        <v>100</v>
      </c>
      <c r="D101" s="68">
        <f t="shared" si="18"/>
        <v>33620</v>
      </c>
      <c r="E101" s="69">
        <f t="shared" si="18"/>
        <v>23530</v>
      </c>
      <c r="I101" s="30">
        <f t="shared" si="12"/>
        <v>33620</v>
      </c>
      <c r="J101" s="31">
        <f t="shared" si="12"/>
        <v>23530</v>
      </c>
      <c r="K101" s="25"/>
      <c r="L101" s="65">
        <f t="shared" si="13"/>
        <v>33614</v>
      </c>
      <c r="M101" s="65">
        <f t="shared" si="14"/>
        <v>23529.8</v>
      </c>
      <c r="O101" s="65">
        <f t="shared" si="15"/>
        <v>33614</v>
      </c>
      <c r="P101" s="65">
        <f t="shared" si="16"/>
        <v>23529.8</v>
      </c>
      <c r="R101" s="110">
        <v>16807</v>
      </c>
      <c r="T101" s="47">
        <v>33620</v>
      </c>
      <c r="U101" s="14">
        <v>23530</v>
      </c>
      <c r="W101" s="47" t="s">
        <v>57</v>
      </c>
      <c r="X101" s="14" t="s">
        <v>57</v>
      </c>
      <c r="AA101" s="47" t="s">
        <v>57</v>
      </c>
      <c r="AB101" s="14" t="s">
        <v>57</v>
      </c>
    </row>
    <row r="103" spans="1:28" ht="24" customHeight="1" x14ac:dyDescent="0.35">
      <c r="A103" t="s">
        <v>58</v>
      </c>
      <c r="C103" s="70" t="s">
        <v>110</v>
      </c>
      <c r="D103" s="74"/>
      <c r="E103" s="75"/>
      <c r="F103" s="73"/>
      <c r="I103" s="30">
        <f t="shared" si="12"/>
        <v>10</v>
      </c>
      <c r="J103" s="31">
        <f t="shared" si="12"/>
        <v>10</v>
      </c>
      <c r="K103" s="25"/>
      <c r="L103" s="65">
        <f t="shared" si="13"/>
        <v>0</v>
      </c>
      <c r="M103" s="65">
        <f t="shared" si="14"/>
        <v>0</v>
      </c>
      <c r="O103" s="65">
        <f t="shared" si="15"/>
        <v>0</v>
      </c>
      <c r="P103" s="65">
        <f t="shared" si="16"/>
        <v>0</v>
      </c>
      <c r="T103" s="36"/>
      <c r="U103" s="37"/>
      <c r="W103" s="36"/>
      <c r="X103" s="37"/>
      <c r="AA103" s="36"/>
      <c r="AB103" s="37"/>
    </row>
    <row r="104" spans="1:28" ht="24" customHeight="1" x14ac:dyDescent="0.35">
      <c r="A104" t="s">
        <v>58</v>
      </c>
      <c r="C104" s="82" t="s">
        <v>109</v>
      </c>
      <c r="D104" s="80">
        <f t="shared" ref="D104:E105" si="19">I104</f>
        <v>8950</v>
      </c>
      <c r="E104" s="81">
        <f t="shared" si="19"/>
        <v>6260</v>
      </c>
      <c r="F104" s="3"/>
      <c r="I104" s="30">
        <f t="shared" si="12"/>
        <v>8950</v>
      </c>
      <c r="J104" s="31">
        <f t="shared" si="12"/>
        <v>6260</v>
      </c>
      <c r="K104" s="25"/>
      <c r="L104" s="65">
        <f t="shared" si="13"/>
        <v>8940</v>
      </c>
      <c r="M104" s="65">
        <f t="shared" si="14"/>
        <v>6258</v>
      </c>
      <c r="O104" s="65">
        <f t="shared" si="15"/>
        <v>8940</v>
      </c>
      <c r="P104" s="65">
        <f t="shared" si="16"/>
        <v>6258</v>
      </c>
      <c r="R104" s="110">
        <v>4470</v>
      </c>
      <c r="T104" s="39">
        <v>8950</v>
      </c>
      <c r="U104" s="46">
        <v>6260</v>
      </c>
      <c r="W104" s="39">
        <v>7390</v>
      </c>
      <c r="X104" s="46">
        <v>5180</v>
      </c>
      <c r="AA104" s="39">
        <v>6911.92</v>
      </c>
      <c r="AB104" s="46">
        <v>4838.3440000000001</v>
      </c>
    </row>
    <row r="105" spans="1:28" ht="24" customHeight="1" thickBot="1" x14ac:dyDescent="0.4">
      <c r="A105" t="s">
        <v>58</v>
      </c>
      <c r="C105" s="82" t="s">
        <v>111</v>
      </c>
      <c r="D105" s="80">
        <f t="shared" si="19"/>
        <v>20380</v>
      </c>
      <c r="E105" s="81">
        <f t="shared" si="19"/>
        <v>14270</v>
      </c>
      <c r="F105" s="3"/>
      <c r="I105" s="30">
        <f t="shared" si="12"/>
        <v>20380</v>
      </c>
      <c r="J105" s="31">
        <f t="shared" si="12"/>
        <v>14270</v>
      </c>
      <c r="K105" s="25"/>
      <c r="L105" s="65">
        <f t="shared" si="13"/>
        <v>20378</v>
      </c>
      <c r="M105" s="65">
        <f t="shared" si="14"/>
        <v>14264.599999999999</v>
      </c>
      <c r="O105" s="65">
        <f t="shared" si="15"/>
        <v>20378</v>
      </c>
      <c r="P105" s="65">
        <f t="shared" si="16"/>
        <v>14264.599999999999</v>
      </c>
      <c r="R105" s="110">
        <v>10189</v>
      </c>
      <c r="T105" s="39">
        <v>20380</v>
      </c>
      <c r="U105" s="46">
        <v>14270</v>
      </c>
      <c r="W105" s="39">
        <v>16850</v>
      </c>
      <c r="X105" s="46">
        <v>11790</v>
      </c>
      <c r="AA105" s="39">
        <v>15742.54</v>
      </c>
      <c r="AB105" s="46">
        <v>11019.778</v>
      </c>
    </row>
    <row r="106" spans="1:28" ht="24" customHeight="1" thickBot="1" x14ac:dyDescent="0.4">
      <c r="C106" s="13"/>
      <c r="D106" s="68"/>
      <c r="E106" s="69"/>
      <c r="F106" s="3"/>
      <c r="I106" s="30">
        <f t="shared" si="12"/>
        <v>10</v>
      </c>
      <c r="J106" s="31">
        <f t="shared" si="12"/>
        <v>10</v>
      </c>
      <c r="K106" s="25"/>
      <c r="L106" s="65">
        <f t="shared" si="13"/>
        <v>0</v>
      </c>
      <c r="M106" s="65">
        <f t="shared" si="14"/>
        <v>0</v>
      </c>
      <c r="O106" s="65">
        <f t="shared" si="15"/>
        <v>0</v>
      </c>
      <c r="P106" s="65">
        <f t="shared" si="16"/>
        <v>0</v>
      </c>
      <c r="T106" s="52"/>
      <c r="U106" s="53"/>
      <c r="W106" s="52"/>
      <c r="X106" s="53"/>
      <c r="AA106" s="52"/>
      <c r="AB106" s="53"/>
    </row>
  </sheetData>
  <mergeCells count="1">
    <mergeCell ref="AA4:AB4"/>
  </mergeCells>
  <phoneticPr fontId="22" type="noConversion"/>
  <printOptions horizontalCentered="1"/>
  <pageMargins left="0.23622047244094491" right="0.23622047244094491" top="0.74803149606299213" bottom="0.74803149606299213" header="0.31496062992125984" footer="0.31496062992125984"/>
  <pageSetup paperSize="9" orientation="portrait" horizontalDpi="4294967293" verticalDpi="4294967293" r:id="rId1"/>
  <headerFooter>
    <oddHeader>&amp;L&amp;"-,Cursiva"MACETAS ROTOMOLDEADAS&amp;R"El Origen"</oddHeader>
    <oddFooter>&amp;L&amp;P&amp;R&amp;D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9" tint="-0.249977111117893"/>
  </sheetPr>
  <dimension ref="A1:AC288"/>
  <sheetViews>
    <sheetView topLeftCell="A77" zoomScaleNormal="100" workbookViewId="0">
      <selection activeCell="Q83" sqref="Q83"/>
    </sheetView>
  </sheetViews>
  <sheetFormatPr baseColWidth="10" defaultColWidth="53.7109375" defaultRowHeight="21" x14ac:dyDescent="0.35"/>
  <cols>
    <col min="1" max="1" width="7.5703125" customWidth="1"/>
    <col min="2" max="2" width="6.5703125" customWidth="1"/>
    <col min="3" max="3" width="46" style="1" customWidth="1"/>
    <col min="4" max="5" width="15.7109375" customWidth="1"/>
    <col min="6" max="6" width="18.5703125" customWidth="1"/>
    <col min="7" max="7" width="1.7109375" style="18" hidden="1" customWidth="1"/>
    <col min="8" max="9" width="15.7109375" hidden="1" customWidth="1"/>
    <col min="10" max="10" width="1.7109375" style="18" hidden="1" customWidth="1"/>
    <col min="11" max="12" width="15.7109375" style="64" hidden="1" customWidth="1"/>
    <col min="13" max="13" width="1.7109375" style="18" hidden="1" customWidth="1"/>
    <col min="14" max="15" width="15.7109375" style="64" hidden="1" customWidth="1"/>
    <col min="16" max="16" width="1.7109375" style="18" customWidth="1"/>
    <col min="17" max="17" width="14.140625" style="170" customWidth="1"/>
    <col min="18" max="18" width="14.140625" style="164" customWidth="1"/>
    <col min="19" max="21" width="14.140625" style="153" hidden="1" customWidth="1"/>
    <col min="22" max="23" width="14.140625" style="133" hidden="1" customWidth="1"/>
    <col min="24" max="24" width="14.140625" style="127" hidden="1" customWidth="1"/>
    <col min="25" max="25" width="16.42578125" customWidth="1"/>
    <col min="26" max="26" width="15.7109375" style="126" customWidth="1"/>
    <col min="28" max="28" width="26" style="204" customWidth="1"/>
    <col min="29" max="29" width="56.42578125" customWidth="1"/>
  </cols>
  <sheetData>
    <row r="1" spans="1:28" x14ac:dyDescent="0.35">
      <c r="K1" s="90"/>
      <c r="L1" s="91"/>
      <c r="Q1" s="169">
        <v>45647</v>
      </c>
      <c r="R1" s="166">
        <v>45274</v>
      </c>
      <c r="S1" s="151">
        <v>45272</v>
      </c>
      <c r="T1" s="151">
        <v>45252</v>
      </c>
      <c r="U1" s="158">
        <v>45230</v>
      </c>
      <c r="V1" s="135">
        <v>45181</v>
      </c>
      <c r="W1" s="135">
        <v>45167</v>
      </c>
    </row>
    <row r="2" spans="1:28" ht="24" customHeight="1" x14ac:dyDescent="0.35">
      <c r="D2" s="2"/>
      <c r="E2" s="2"/>
      <c r="F2" s="3"/>
      <c r="K2" s="92"/>
      <c r="L2" s="92"/>
      <c r="R2" s="165"/>
      <c r="S2" s="159"/>
      <c r="T2" s="159"/>
      <c r="U2" s="154"/>
      <c r="W2" s="133" t="s">
        <v>172</v>
      </c>
    </row>
    <row r="3" spans="1:28" s="126" customFormat="1" ht="24" customHeight="1" x14ac:dyDescent="0.35">
      <c r="A3"/>
      <c r="B3"/>
      <c r="C3" s="176"/>
      <c r="D3" s="176" t="s">
        <v>232</v>
      </c>
      <c r="E3" s="176"/>
      <c r="F3" s="175" t="s">
        <v>233</v>
      </c>
      <c r="G3" s="19"/>
      <c r="H3" s="20" t="s">
        <v>73</v>
      </c>
      <c r="I3" s="21"/>
      <c r="J3" s="19"/>
      <c r="K3" s="22" t="s">
        <v>59</v>
      </c>
      <c r="L3" s="22" t="s">
        <v>67</v>
      </c>
      <c r="M3" s="23" t="s">
        <v>68</v>
      </c>
      <c r="N3" s="22" t="s">
        <v>59</v>
      </c>
      <c r="O3" s="22" t="s">
        <v>67</v>
      </c>
      <c r="P3" s="23"/>
      <c r="Q3" s="174" t="s">
        <v>231</v>
      </c>
      <c r="R3" s="167" t="s">
        <v>180</v>
      </c>
      <c r="S3" s="160" t="s">
        <v>180</v>
      </c>
      <c r="T3" s="160" t="s">
        <v>180</v>
      </c>
      <c r="U3" s="156" t="s">
        <v>180</v>
      </c>
      <c r="V3" s="136" t="s">
        <v>180</v>
      </c>
      <c r="W3" s="136" t="s">
        <v>69</v>
      </c>
      <c r="X3" s="128" t="s">
        <v>69</v>
      </c>
      <c r="Y3"/>
      <c r="AA3"/>
      <c r="AB3" s="203"/>
    </row>
    <row r="4" spans="1:28" s="126" customFormat="1" ht="24" hidden="1" customHeight="1" x14ac:dyDescent="0.35">
      <c r="A4"/>
      <c r="B4"/>
      <c r="C4" s="1"/>
      <c r="D4" s="2"/>
      <c r="E4" s="2"/>
      <c r="F4" s="3"/>
      <c r="G4" s="19"/>
      <c r="H4" s="20"/>
      <c r="I4" s="21"/>
      <c r="J4" s="19"/>
      <c r="K4" s="22"/>
      <c r="L4" s="22"/>
      <c r="M4" s="23"/>
      <c r="N4" s="22"/>
      <c r="O4" s="22"/>
      <c r="P4" s="23"/>
      <c r="Q4" s="171"/>
      <c r="R4" s="167"/>
      <c r="S4" s="160"/>
      <c r="T4" s="160"/>
      <c r="U4" s="156"/>
      <c r="V4" s="136"/>
      <c r="W4" s="136"/>
      <c r="X4" s="128"/>
      <c r="Y4"/>
      <c r="AA4"/>
      <c r="AB4" s="203"/>
    </row>
    <row r="5" spans="1:28" s="126" customFormat="1" ht="24" customHeight="1" x14ac:dyDescent="0.35">
      <c r="A5"/>
      <c r="B5"/>
      <c r="C5" s="70" t="s">
        <v>63</v>
      </c>
      <c r="D5" s="71"/>
      <c r="E5" s="72"/>
      <c r="F5" s="73"/>
      <c r="G5" s="25"/>
      <c r="H5" s="26" t="s">
        <v>59</v>
      </c>
      <c r="I5" s="27" t="s">
        <v>70</v>
      </c>
      <c r="J5" s="25"/>
      <c r="K5" s="28">
        <v>1</v>
      </c>
      <c r="L5" s="28">
        <v>1</v>
      </c>
      <c r="M5" s="29"/>
      <c r="N5" s="28">
        <v>2</v>
      </c>
      <c r="O5" s="28">
        <v>1.4</v>
      </c>
      <c r="P5" s="29"/>
      <c r="Q5" s="172" t="s">
        <v>71</v>
      </c>
      <c r="R5" s="168" t="s">
        <v>71</v>
      </c>
      <c r="S5" s="161" t="s">
        <v>71</v>
      </c>
      <c r="T5" s="161" t="s">
        <v>71</v>
      </c>
      <c r="U5" s="157" t="s">
        <v>71</v>
      </c>
      <c r="V5" s="137" t="s">
        <v>71</v>
      </c>
      <c r="W5" s="137" t="s">
        <v>71</v>
      </c>
      <c r="X5" s="129" t="s">
        <v>71</v>
      </c>
      <c r="Y5"/>
      <c r="AA5"/>
      <c r="AB5" s="203"/>
    </row>
    <row r="6" spans="1:28" s="126" customFormat="1" ht="24" customHeight="1" x14ac:dyDescent="0.35">
      <c r="A6" t="s">
        <v>58</v>
      </c>
      <c r="B6"/>
      <c r="C6" s="83" t="s">
        <v>1</v>
      </c>
      <c r="D6" s="80">
        <f>H6</f>
        <v>43460</v>
      </c>
      <c r="E6" s="81">
        <f>I6</f>
        <v>30420</v>
      </c>
      <c r="F6" s="4"/>
      <c r="G6" s="25"/>
      <c r="H6" s="30">
        <f>MROUND(K6+5,10)</f>
        <v>43460</v>
      </c>
      <c r="I6" s="31">
        <f>MROUND(L6+5,10)</f>
        <v>30420</v>
      </c>
      <c r="J6" s="25"/>
      <c r="K6" s="65">
        <f>N6*$K$5</f>
        <v>43456.5</v>
      </c>
      <c r="L6" s="65">
        <f>O6*$L$5</f>
        <v>30419.55</v>
      </c>
      <c r="M6" s="25"/>
      <c r="N6" s="65">
        <f>Q6*$N$5</f>
        <v>43456.5</v>
      </c>
      <c r="O6" s="65">
        <f>Q6*$O$5</f>
        <v>30419.55</v>
      </c>
      <c r="P6" s="25"/>
      <c r="Q6" s="170">
        <v>21728.25</v>
      </c>
      <c r="R6" s="165">
        <v>21728.25</v>
      </c>
      <c r="S6" s="154">
        <v>16095</v>
      </c>
      <c r="T6" s="159">
        <v>16095</v>
      </c>
      <c r="U6" s="154">
        <v>13412</v>
      </c>
      <c r="V6" s="138">
        <v>11662.5</v>
      </c>
      <c r="W6" s="133">
        <v>11662.5</v>
      </c>
      <c r="X6" s="131">
        <v>9330</v>
      </c>
      <c r="Y6" s="125">
        <f>Q6/R6</f>
        <v>1</v>
      </c>
      <c r="AA6"/>
      <c r="AB6" s="203"/>
    </row>
    <row r="7" spans="1:28" s="126" customFormat="1" ht="24" customHeight="1" x14ac:dyDescent="0.35">
      <c r="A7" t="s">
        <v>58</v>
      </c>
      <c r="B7"/>
      <c r="C7" s="83" t="s">
        <v>2</v>
      </c>
      <c r="D7" s="80">
        <f t="shared" ref="D7:E11" si="0">H7</f>
        <v>73000</v>
      </c>
      <c r="E7" s="81">
        <f t="shared" si="0"/>
        <v>51100</v>
      </c>
      <c r="F7" s="4"/>
      <c r="G7" s="25"/>
      <c r="H7" s="30">
        <f t="shared" ref="H7:I70" si="1">MROUND(K7+5,10)</f>
        <v>73000</v>
      </c>
      <c r="I7" s="31">
        <f t="shared" si="1"/>
        <v>51100</v>
      </c>
      <c r="J7" s="25"/>
      <c r="K7" s="65">
        <f t="shared" ref="K7:K71" si="2">N7*$K$5</f>
        <v>72997.200000000012</v>
      </c>
      <c r="L7" s="65">
        <f t="shared" ref="L7:L71" si="3">O7*$L$5</f>
        <v>51098.040000000008</v>
      </c>
      <c r="M7" s="25"/>
      <c r="N7" s="65">
        <f t="shared" ref="N7:N71" si="4">Q7*$N$5</f>
        <v>72997.200000000012</v>
      </c>
      <c r="O7" s="65">
        <f t="shared" ref="O7:O71" si="5">Q7*$O$5</f>
        <v>51098.040000000008</v>
      </c>
      <c r="P7" s="25"/>
      <c r="Q7" s="170">
        <v>36498.600000000006</v>
      </c>
      <c r="R7" s="165">
        <v>36498.600000000006</v>
      </c>
      <c r="S7" s="154">
        <v>27036</v>
      </c>
      <c r="T7" s="159">
        <v>27036</v>
      </c>
      <c r="U7" s="154">
        <v>22530</v>
      </c>
      <c r="V7" s="138">
        <v>19591.25</v>
      </c>
      <c r="W7" s="133">
        <v>19591.25</v>
      </c>
      <c r="X7" s="131">
        <v>15673</v>
      </c>
      <c r="Y7" s="125">
        <f t="shared" ref="Y7:Y70" si="6">Q7/R7</f>
        <v>1</v>
      </c>
      <c r="AA7"/>
      <c r="AB7" s="203"/>
    </row>
    <row r="8" spans="1:28" s="126" customFormat="1" ht="24" customHeight="1" x14ac:dyDescent="0.35">
      <c r="A8" t="s">
        <v>58</v>
      </c>
      <c r="B8"/>
      <c r="C8" s="83" t="s">
        <v>3</v>
      </c>
      <c r="D8" s="80">
        <f t="shared" si="0"/>
        <v>109410</v>
      </c>
      <c r="E8" s="81">
        <f t="shared" si="0"/>
        <v>76590</v>
      </c>
      <c r="F8" s="4"/>
      <c r="G8" s="25"/>
      <c r="H8" s="30">
        <f t="shared" si="1"/>
        <v>109410</v>
      </c>
      <c r="I8" s="31">
        <f t="shared" si="1"/>
        <v>76590</v>
      </c>
      <c r="J8" s="25"/>
      <c r="K8" s="65">
        <f t="shared" si="2"/>
        <v>109406.70000000001</v>
      </c>
      <c r="L8" s="65">
        <f t="shared" si="3"/>
        <v>76584.69</v>
      </c>
      <c r="M8" s="25"/>
      <c r="N8" s="65">
        <f t="shared" si="4"/>
        <v>109406.70000000001</v>
      </c>
      <c r="O8" s="65">
        <f t="shared" si="5"/>
        <v>76584.69</v>
      </c>
      <c r="P8" s="25"/>
      <c r="Q8" s="170">
        <v>54703.350000000006</v>
      </c>
      <c r="R8" s="165">
        <v>54703.350000000006</v>
      </c>
      <c r="S8" s="154">
        <v>40521</v>
      </c>
      <c r="T8" s="159">
        <v>40521</v>
      </c>
      <c r="U8" s="154">
        <v>33767</v>
      </c>
      <c r="V8" s="138">
        <v>29362.5</v>
      </c>
      <c r="W8" s="133">
        <v>29362.5</v>
      </c>
      <c r="X8" s="131">
        <v>23490</v>
      </c>
      <c r="Y8" s="125">
        <f t="shared" si="6"/>
        <v>1</v>
      </c>
      <c r="AA8"/>
      <c r="AB8" s="203"/>
    </row>
    <row r="9" spans="1:28" s="126" customFormat="1" ht="24" customHeight="1" x14ac:dyDescent="0.35">
      <c r="A9" t="s">
        <v>58</v>
      </c>
      <c r="B9"/>
      <c r="C9" s="84" t="s">
        <v>4</v>
      </c>
      <c r="D9" s="80">
        <f t="shared" si="0"/>
        <v>43460</v>
      </c>
      <c r="E9" s="81">
        <f t="shared" si="0"/>
        <v>30420</v>
      </c>
      <c r="F9" s="5"/>
      <c r="G9" s="25"/>
      <c r="H9" s="30">
        <f t="shared" si="1"/>
        <v>43460</v>
      </c>
      <c r="I9" s="31">
        <f t="shared" si="1"/>
        <v>30420</v>
      </c>
      <c r="J9" s="25"/>
      <c r="K9" s="65">
        <f t="shared" si="2"/>
        <v>43456.5</v>
      </c>
      <c r="L9" s="65">
        <f t="shared" si="3"/>
        <v>30419.55</v>
      </c>
      <c r="M9" s="25"/>
      <c r="N9" s="65">
        <f t="shared" si="4"/>
        <v>43456.5</v>
      </c>
      <c r="O9" s="65">
        <f t="shared" si="5"/>
        <v>30419.55</v>
      </c>
      <c r="P9" s="25"/>
      <c r="Q9" s="170">
        <v>21728.25</v>
      </c>
      <c r="R9" s="165">
        <v>21728.25</v>
      </c>
      <c r="S9" s="154">
        <v>16095</v>
      </c>
      <c r="T9" s="159">
        <v>16095</v>
      </c>
      <c r="U9" s="154">
        <v>13412</v>
      </c>
      <c r="V9" s="138">
        <v>11662.5</v>
      </c>
      <c r="W9" s="133">
        <v>11662.5</v>
      </c>
      <c r="X9" s="131">
        <v>9330</v>
      </c>
      <c r="Y9" s="125">
        <f t="shared" si="6"/>
        <v>1</v>
      </c>
      <c r="AA9"/>
      <c r="AB9" s="203"/>
    </row>
    <row r="10" spans="1:28" s="126" customFormat="1" ht="24" customHeight="1" x14ac:dyDescent="0.35">
      <c r="A10" t="s">
        <v>58</v>
      </c>
      <c r="B10"/>
      <c r="C10" s="88" t="s">
        <v>5</v>
      </c>
      <c r="D10" s="80">
        <f t="shared" si="0"/>
        <v>73000</v>
      </c>
      <c r="E10" s="81">
        <f t="shared" si="0"/>
        <v>51100</v>
      </c>
      <c r="F10" s="3"/>
      <c r="G10" s="25"/>
      <c r="H10" s="30">
        <f t="shared" si="1"/>
        <v>73000</v>
      </c>
      <c r="I10" s="31">
        <f t="shared" si="1"/>
        <v>51100</v>
      </c>
      <c r="J10" s="25"/>
      <c r="K10" s="65">
        <f t="shared" si="2"/>
        <v>72997.200000000012</v>
      </c>
      <c r="L10" s="65">
        <f t="shared" si="3"/>
        <v>51098.040000000008</v>
      </c>
      <c r="M10" s="25"/>
      <c r="N10" s="65">
        <f t="shared" si="4"/>
        <v>72997.200000000012</v>
      </c>
      <c r="O10" s="65">
        <f t="shared" si="5"/>
        <v>51098.040000000008</v>
      </c>
      <c r="P10" s="25"/>
      <c r="Q10" s="170">
        <v>36498.600000000006</v>
      </c>
      <c r="R10" s="165">
        <v>36498.600000000006</v>
      </c>
      <c r="S10" s="154">
        <v>27036</v>
      </c>
      <c r="T10" s="159">
        <v>27036</v>
      </c>
      <c r="U10" s="154">
        <v>22530</v>
      </c>
      <c r="V10" s="138">
        <v>19591.25</v>
      </c>
      <c r="W10" s="133">
        <v>19591.25</v>
      </c>
      <c r="X10" s="131">
        <v>15673</v>
      </c>
      <c r="Y10" s="125">
        <f t="shared" si="6"/>
        <v>1</v>
      </c>
      <c r="AA10"/>
      <c r="AB10" s="203"/>
    </row>
    <row r="11" spans="1:28" s="126" customFormat="1" ht="24" customHeight="1" x14ac:dyDescent="0.35">
      <c r="A11" t="s">
        <v>58</v>
      </c>
      <c r="B11"/>
      <c r="C11" s="88" t="s">
        <v>6</v>
      </c>
      <c r="D11" s="80">
        <f t="shared" si="0"/>
        <v>109420</v>
      </c>
      <c r="E11" s="81">
        <f t="shared" si="0"/>
        <v>76600</v>
      </c>
      <c r="F11" s="3"/>
      <c r="G11" s="25"/>
      <c r="H11" s="30">
        <f t="shared" si="1"/>
        <v>109420</v>
      </c>
      <c r="I11" s="31">
        <f t="shared" si="1"/>
        <v>76600</v>
      </c>
      <c r="J11" s="25"/>
      <c r="K11" s="65">
        <f t="shared" si="2"/>
        <v>109414.8</v>
      </c>
      <c r="L11" s="65">
        <f t="shared" si="3"/>
        <v>76590.36</v>
      </c>
      <c r="M11" s="25"/>
      <c r="N11" s="65">
        <f t="shared" si="4"/>
        <v>109414.8</v>
      </c>
      <c r="O11" s="65">
        <f t="shared" si="5"/>
        <v>76590.36</v>
      </c>
      <c r="P11" s="25"/>
      <c r="Q11" s="170">
        <v>54707.4</v>
      </c>
      <c r="R11" s="165">
        <v>54707.4</v>
      </c>
      <c r="S11" s="154">
        <v>40524</v>
      </c>
      <c r="T11" s="159">
        <v>40524</v>
      </c>
      <c r="U11" s="154">
        <v>33770</v>
      </c>
      <c r="V11" s="138">
        <v>29365</v>
      </c>
      <c r="W11" s="133">
        <v>29365</v>
      </c>
      <c r="X11" s="131">
        <v>23492</v>
      </c>
      <c r="Y11" s="125">
        <f t="shared" si="6"/>
        <v>1</v>
      </c>
      <c r="AA11"/>
      <c r="AB11" s="203"/>
    </row>
    <row r="12" spans="1:28" s="126" customFormat="1" ht="24" customHeight="1" x14ac:dyDescent="0.35">
      <c r="A12" t="s">
        <v>58</v>
      </c>
      <c r="B12"/>
      <c r="C12" s="15"/>
      <c r="D12" s="68"/>
      <c r="E12" s="69"/>
      <c r="F12" s="3"/>
      <c r="G12" s="25"/>
      <c r="H12" s="30">
        <f t="shared" si="1"/>
        <v>10</v>
      </c>
      <c r="I12" s="31">
        <f t="shared" si="1"/>
        <v>10</v>
      </c>
      <c r="J12" s="25"/>
      <c r="K12" s="65">
        <f t="shared" si="2"/>
        <v>0</v>
      </c>
      <c r="L12" s="65">
        <f t="shared" si="3"/>
        <v>0</v>
      </c>
      <c r="M12" s="25"/>
      <c r="N12" s="65">
        <f t="shared" si="4"/>
        <v>0</v>
      </c>
      <c r="O12" s="65">
        <f t="shared" si="5"/>
        <v>0</v>
      </c>
      <c r="P12" s="25"/>
      <c r="Q12" s="170">
        <v>0</v>
      </c>
      <c r="R12" s="165">
        <v>0</v>
      </c>
      <c r="S12" s="153"/>
      <c r="T12" s="153"/>
      <c r="U12" s="153"/>
      <c r="V12" s="133">
        <v>0</v>
      </c>
      <c r="W12" s="133">
        <v>0</v>
      </c>
      <c r="X12" s="130"/>
      <c r="Y12" s="125" t="e">
        <f t="shared" si="6"/>
        <v>#DIV/0!</v>
      </c>
      <c r="AA12"/>
      <c r="AB12" s="203"/>
    </row>
    <row r="13" spans="1:28" s="126" customFormat="1" ht="24" customHeight="1" x14ac:dyDescent="0.35">
      <c r="A13" t="s">
        <v>58</v>
      </c>
      <c r="B13"/>
      <c r="C13" s="70" t="s">
        <v>60</v>
      </c>
      <c r="D13" s="74"/>
      <c r="E13" s="75"/>
      <c r="F13" s="73"/>
      <c r="G13" s="25"/>
      <c r="H13" s="30"/>
      <c r="I13" s="31"/>
      <c r="J13" s="25"/>
      <c r="K13" s="65"/>
      <c r="L13" s="65"/>
      <c r="M13" s="25"/>
      <c r="N13" s="65"/>
      <c r="O13" s="65"/>
      <c r="P13" s="25"/>
      <c r="Q13" s="170">
        <v>0</v>
      </c>
      <c r="R13" s="165">
        <v>0</v>
      </c>
      <c r="S13" s="153"/>
      <c r="T13" s="153"/>
      <c r="U13" s="153"/>
      <c r="V13" s="133"/>
      <c r="W13" s="133">
        <v>0</v>
      </c>
      <c r="X13" s="130"/>
      <c r="Y13" s="125" t="e">
        <f t="shared" si="6"/>
        <v>#DIV/0!</v>
      </c>
      <c r="AA13"/>
      <c r="AB13" s="203"/>
    </row>
    <row r="14" spans="1:28" s="126" customFormat="1" ht="24" customHeight="1" x14ac:dyDescent="0.35">
      <c r="A14" t="s">
        <v>58</v>
      </c>
      <c r="B14"/>
      <c r="C14" s="82" t="s">
        <v>7</v>
      </c>
      <c r="D14" s="80">
        <f t="shared" ref="D14:E21" si="7">H14</f>
        <v>43460</v>
      </c>
      <c r="E14" s="81">
        <f t="shared" si="7"/>
        <v>30420</v>
      </c>
      <c r="F14" s="3"/>
      <c r="G14" s="25"/>
      <c r="H14" s="30">
        <f t="shared" si="1"/>
        <v>43460</v>
      </c>
      <c r="I14" s="31">
        <f t="shared" si="1"/>
        <v>30420</v>
      </c>
      <c r="J14" s="134"/>
      <c r="K14" s="65">
        <f t="shared" si="2"/>
        <v>43456.5</v>
      </c>
      <c r="L14" s="65">
        <f t="shared" si="3"/>
        <v>30419.55</v>
      </c>
      <c r="M14" s="8"/>
      <c r="N14" s="65">
        <f t="shared" si="4"/>
        <v>43456.5</v>
      </c>
      <c r="O14" s="65">
        <f t="shared" si="5"/>
        <v>30419.55</v>
      </c>
      <c r="P14" s="25"/>
      <c r="Q14" s="170">
        <v>21728.25</v>
      </c>
      <c r="R14" s="165">
        <v>21728.25</v>
      </c>
      <c r="S14" s="154">
        <v>16095</v>
      </c>
      <c r="T14" s="159">
        <v>16095</v>
      </c>
      <c r="U14" s="154">
        <v>13412</v>
      </c>
      <c r="V14" s="138">
        <v>11662.5</v>
      </c>
      <c r="W14" s="133">
        <v>11662.5</v>
      </c>
      <c r="X14" s="131">
        <v>9330</v>
      </c>
      <c r="Y14" s="125">
        <f t="shared" si="6"/>
        <v>1</v>
      </c>
      <c r="AA14"/>
      <c r="AB14" s="203"/>
    </row>
    <row r="15" spans="1:28" s="126" customFormat="1" ht="24" customHeight="1" x14ac:dyDescent="0.35">
      <c r="A15" t="s">
        <v>58</v>
      </c>
      <c r="B15"/>
      <c r="C15" s="82" t="s">
        <v>170</v>
      </c>
      <c r="D15" s="80">
        <f t="shared" si="7"/>
        <v>74170</v>
      </c>
      <c r="E15" s="81">
        <f t="shared" si="7"/>
        <v>51920</v>
      </c>
      <c r="F15" s="3"/>
      <c r="G15" s="25"/>
      <c r="H15" s="30">
        <f t="shared" si="1"/>
        <v>74170</v>
      </c>
      <c r="I15" s="31">
        <f t="shared" si="1"/>
        <v>51920</v>
      </c>
      <c r="J15" s="25"/>
      <c r="K15" s="65">
        <f t="shared" si="2"/>
        <v>74169</v>
      </c>
      <c r="L15" s="65">
        <f t="shared" si="3"/>
        <v>51918.299999999996</v>
      </c>
      <c r="M15" s="25"/>
      <c r="N15" s="65">
        <f t="shared" si="4"/>
        <v>74169</v>
      </c>
      <c r="O15" s="65">
        <f t="shared" si="5"/>
        <v>51918.299999999996</v>
      </c>
      <c r="P15" s="25"/>
      <c r="Q15" s="170">
        <v>37084.5</v>
      </c>
      <c r="R15" s="165">
        <v>37084.5</v>
      </c>
      <c r="S15" s="154">
        <v>27470</v>
      </c>
      <c r="T15" s="159">
        <v>27470</v>
      </c>
      <c r="U15" s="154">
        <v>22891</v>
      </c>
      <c r="V15" s="138">
        <v>19905</v>
      </c>
      <c r="W15" s="133">
        <v>19905</v>
      </c>
      <c r="X15" s="131">
        <v>15924</v>
      </c>
      <c r="Y15" s="125">
        <f t="shared" si="6"/>
        <v>1</v>
      </c>
      <c r="AA15"/>
      <c r="AB15" s="203"/>
    </row>
    <row r="16" spans="1:28" s="126" customFormat="1" ht="24" customHeight="1" x14ac:dyDescent="0.35">
      <c r="A16" t="s">
        <v>58</v>
      </c>
      <c r="B16"/>
      <c r="C16" s="82" t="s">
        <v>9</v>
      </c>
      <c r="D16" s="80">
        <f t="shared" si="7"/>
        <v>147020</v>
      </c>
      <c r="E16" s="81">
        <f t="shared" si="7"/>
        <v>102910</v>
      </c>
      <c r="F16" s="3"/>
      <c r="G16" s="25"/>
      <c r="H16" s="30">
        <f t="shared" si="1"/>
        <v>147020</v>
      </c>
      <c r="I16" s="31">
        <f t="shared" si="1"/>
        <v>102910</v>
      </c>
      <c r="J16" s="25"/>
      <c r="K16" s="65">
        <f t="shared" si="2"/>
        <v>147012.30000000002</v>
      </c>
      <c r="L16" s="65">
        <f t="shared" si="3"/>
        <v>102908.61</v>
      </c>
      <c r="M16" s="25"/>
      <c r="N16" s="65">
        <f t="shared" si="4"/>
        <v>147012.30000000002</v>
      </c>
      <c r="O16" s="65">
        <f t="shared" si="5"/>
        <v>102908.61</v>
      </c>
      <c r="P16" s="25"/>
      <c r="Q16" s="170">
        <v>73506.150000000009</v>
      </c>
      <c r="R16" s="165">
        <v>73506.150000000009</v>
      </c>
      <c r="S16" s="154">
        <v>54449</v>
      </c>
      <c r="T16" s="159">
        <v>54449</v>
      </c>
      <c r="U16" s="154">
        <v>45374</v>
      </c>
      <c r="V16" s="138">
        <v>39455</v>
      </c>
      <c r="W16" s="133">
        <v>39455</v>
      </c>
      <c r="X16" s="131">
        <v>31564</v>
      </c>
      <c r="Y16" s="125">
        <f t="shared" si="6"/>
        <v>1</v>
      </c>
      <c r="AA16"/>
      <c r="AB16" s="203"/>
    </row>
    <row r="17" spans="1:29" s="126" customFormat="1" ht="24" customHeight="1" x14ac:dyDescent="0.35">
      <c r="A17" t="s">
        <v>58</v>
      </c>
      <c r="B17"/>
      <c r="C17" s="82" t="s">
        <v>171</v>
      </c>
      <c r="D17" s="80">
        <f t="shared" si="7"/>
        <v>234590</v>
      </c>
      <c r="E17" s="81">
        <f t="shared" si="7"/>
        <v>164220</v>
      </c>
      <c r="F17" s="3"/>
      <c r="G17" s="25"/>
      <c r="H17" s="30">
        <f t="shared" si="1"/>
        <v>234590</v>
      </c>
      <c r="I17" s="31">
        <f t="shared" si="1"/>
        <v>164220</v>
      </c>
      <c r="J17" s="25"/>
      <c r="K17" s="65">
        <f t="shared" si="2"/>
        <v>234589.50000000003</v>
      </c>
      <c r="L17" s="65">
        <f t="shared" si="3"/>
        <v>164212.65000000002</v>
      </c>
      <c r="M17" s="25"/>
      <c r="N17" s="65">
        <f t="shared" si="4"/>
        <v>234589.50000000003</v>
      </c>
      <c r="O17" s="65">
        <f t="shared" si="5"/>
        <v>164212.65000000002</v>
      </c>
      <c r="P17" s="25"/>
      <c r="Q17" s="170">
        <v>117294.75000000001</v>
      </c>
      <c r="R17" s="165">
        <v>117294.75000000001</v>
      </c>
      <c r="S17" s="154">
        <v>86885</v>
      </c>
      <c r="T17" s="159">
        <v>86885</v>
      </c>
      <c r="U17" s="154">
        <v>72404</v>
      </c>
      <c r="V17" s="138">
        <v>62960</v>
      </c>
      <c r="W17" s="133">
        <v>62960</v>
      </c>
      <c r="X17" s="131">
        <v>50368</v>
      </c>
      <c r="Y17" s="125">
        <f t="shared" si="6"/>
        <v>1</v>
      </c>
      <c r="AA17"/>
      <c r="AB17" s="203"/>
    </row>
    <row r="18" spans="1:29" s="126" customFormat="1" ht="24" customHeight="1" x14ac:dyDescent="0.35">
      <c r="A18" t="s">
        <v>58</v>
      </c>
      <c r="B18"/>
      <c r="C18" s="82" t="s">
        <v>11</v>
      </c>
      <c r="D18" s="80">
        <f t="shared" si="7"/>
        <v>37790</v>
      </c>
      <c r="E18" s="81">
        <f t="shared" si="7"/>
        <v>26460</v>
      </c>
      <c r="F18" s="3"/>
      <c r="G18" s="25"/>
      <c r="H18" s="30">
        <f t="shared" si="1"/>
        <v>37790</v>
      </c>
      <c r="I18" s="31">
        <f t="shared" si="1"/>
        <v>26460</v>
      </c>
      <c r="J18" s="25"/>
      <c r="K18" s="65">
        <f t="shared" si="2"/>
        <v>37789.200000000004</v>
      </c>
      <c r="L18" s="65">
        <f t="shared" si="3"/>
        <v>26452.440000000002</v>
      </c>
      <c r="M18" s="25"/>
      <c r="N18" s="65">
        <f t="shared" si="4"/>
        <v>37789.200000000004</v>
      </c>
      <c r="O18" s="65">
        <f t="shared" si="5"/>
        <v>26452.440000000002</v>
      </c>
      <c r="P18" s="25"/>
      <c r="Q18" s="170">
        <v>18894.600000000002</v>
      </c>
      <c r="R18" s="165">
        <v>18894.600000000002</v>
      </c>
      <c r="S18" s="154">
        <v>13996</v>
      </c>
      <c r="T18" s="159">
        <v>13996</v>
      </c>
      <c r="U18" s="154">
        <v>11663</v>
      </c>
      <c r="V18" s="138">
        <v>10141.25</v>
      </c>
      <c r="W18" s="133">
        <v>10141.25</v>
      </c>
      <c r="X18" s="131">
        <v>8113</v>
      </c>
      <c r="Y18" s="125">
        <f t="shared" si="6"/>
        <v>1</v>
      </c>
      <c r="AA18"/>
      <c r="AB18" s="203"/>
    </row>
    <row r="19" spans="1:29" s="126" customFormat="1" ht="24" customHeight="1" x14ac:dyDescent="0.35">
      <c r="A19" t="s">
        <v>58</v>
      </c>
      <c r="B19"/>
      <c r="C19" s="82" t="s">
        <v>12</v>
      </c>
      <c r="D19" s="80">
        <f t="shared" si="7"/>
        <v>64510</v>
      </c>
      <c r="E19" s="81">
        <f t="shared" si="7"/>
        <v>45160</v>
      </c>
      <c r="F19" s="3"/>
      <c r="G19" s="25"/>
      <c r="H19" s="30">
        <f t="shared" si="1"/>
        <v>64510</v>
      </c>
      <c r="I19" s="31">
        <f t="shared" si="1"/>
        <v>45160</v>
      </c>
      <c r="J19" s="25"/>
      <c r="K19" s="65">
        <f t="shared" si="2"/>
        <v>64500.3</v>
      </c>
      <c r="L19" s="65">
        <f t="shared" si="3"/>
        <v>45150.21</v>
      </c>
      <c r="M19" s="25"/>
      <c r="N19" s="65">
        <f t="shared" si="4"/>
        <v>64500.3</v>
      </c>
      <c r="O19" s="65">
        <f t="shared" si="5"/>
        <v>45150.21</v>
      </c>
      <c r="P19" s="25"/>
      <c r="Q19" s="170">
        <v>32250.15</v>
      </c>
      <c r="R19" s="165">
        <v>32250.15</v>
      </c>
      <c r="S19" s="154">
        <v>23889</v>
      </c>
      <c r="T19" s="159">
        <v>23889</v>
      </c>
      <c r="U19" s="154">
        <v>19907</v>
      </c>
      <c r="V19" s="138">
        <v>17310</v>
      </c>
      <c r="W19" s="133">
        <v>17310</v>
      </c>
      <c r="X19" s="131">
        <v>13848</v>
      </c>
      <c r="Y19" s="125">
        <f t="shared" si="6"/>
        <v>1</v>
      </c>
      <c r="AA19"/>
      <c r="AB19" s="203"/>
    </row>
    <row r="20" spans="1:29" s="126" customFormat="1" ht="24" customHeight="1" x14ac:dyDescent="0.35">
      <c r="A20" t="s">
        <v>58</v>
      </c>
      <c r="B20"/>
      <c r="C20" s="82" t="s">
        <v>13</v>
      </c>
      <c r="D20" s="80">
        <f t="shared" si="7"/>
        <v>127840</v>
      </c>
      <c r="E20" s="81">
        <f t="shared" si="7"/>
        <v>89490</v>
      </c>
      <c r="F20" s="3"/>
      <c r="G20" s="25"/>
      <c r="H20" s="30">
        <f t="shared" si="1"/>
        <v>127840</v>
      </c>
      <c r="I20" s="31">
        <f t="shared" si="1"/>
        <v>89490</v>
      </c>
      <c r="J20" s="25"/>
      <c r="K20" s="65">
        <f t="shared" si="2"/>
        <v>127831.50000000001</v>
      </c>
      <c r="L20" s="65">
        <f t="shared" si="3"/>
        <v>89482.05</v>
      </c>
      <c r="M20" s="25"/>
      <c r="N20" s="65">
        <f t="shared" si="4"/>
        <v>127831.50000000001</v>
      </c>
      <c r="O20" s="65">
        <f t="shared" si="5"/>
        <v>89482.05</v>
      </c>
      <c r="P20" s="25"/>
      <c r="Q20" s="170">
        <v>63915.750000000007</v>
      </c>
      <c r="R20" s="165">
        <v>63915.750000000007</v>
      </c>
      <c r="S20" s="154">
        <v>47345</v>
      </c>
      <c r="T20" s="159">
        <v>47345</v>
      </c>
      <c r="U20" s="154">
        <v>39454</v>
      </c>
      <c r="V20" s="138">
        <v>34307.5</v>
      </c>
      <c r="W20" s="133">
        <v>34307.5</v>
      </c>
      <c r="X20" s="131">
        <v>27446</v>
      </c>
      <c r="Y20" s="125">
        <f t="shared" si="6"/>
        <v>1</v>
      </c>
      <c r="AA20"/>
      <c r="AB20" s="203"/>
    </row>
    <row r="21" spans="1:29" s="126" customFormat="1" ht="24" customHeight="1" x14ac:dyDescent="0.35">
      <c r="A21" t="s">
        <v>58</v>
      </c>
      <c r="B21"/>
      <c r="C21" s="82" t="s">
        <v>14</v>
      </c>
      <c r="D21" s="80">
        <f t="shared" si="7"/>
        <v>204000</v>
      </c>
      <c r="E21" s="81">
        <f t="shared" si="7"/>
        <v>142800</v>
      </c>
      <c r="F21" s="3"/>
      <c r="G21" s="25"/>
      <c r="H21" s="30">
        <f t="shared" si="1"/>
        <v>204000</v>
      </c>
      <c r="I21" s="31">
        <f t="shared" si="1"/>
        <v>142800</v>
      </c>
      <c r="J21" s="25"/>
      <c r="K21" s="65">
        <f t="shared" si="2"/>
        <v>203990.40000000002</v>
      </c>
      <c r="L21" s="65">
        <f t="shared" si="3"/>
        <v>142793.28</v>
      </c>
      <c r="M21" s="25"/>
      <c r="N21" s="65">
        <f t="shared" si="4"/>
        <v>203990.40000000002</v>
      </c>
      <c r="O21" s="65">
        <f t="shared" si="5"/>
        <v>142793.28</v>
      </c>
      <c r="P21" s="25"/>
      <c r="Q21" s="170">
        <v>101995.20000000001</v>
      </c>
      <c r="R21" s="165">
        <v>101995.20000000001</v>
      </c>
      <c r="S21" s="154">
        <v>75552</v>
      </c>
      <c r="T21" s="159">
        <v>75552</v>
      </c>
      <c r="U21" s="154">
        <v>62960</v>
      </c>
      <c r="V21" s="138">
        <v>54747.5</v>
      </c>
      <c r="W21" s="133">
        <v>54747.5</v>
      </c>
      <c r="X21" s="131">
        <v>43798</v>
      </c>
      <c r="Y21" s="125">
        <f t="shared" si="6"/>
        <v>1</v>
      </c>
      <c r="AA21"/>
      <c r="AB21" s="203"/>
    </row>
    <row r="22" spans="1:29" s="126" customFormat="1" ht="24" customHeight="1" x14ac:dyDescent="0.35">
      <c r="A22" t="s">
        <v>58</v>
      </c>
      <c r="B22"/>
      <c r="C22" s="13"/>
      <c r="D22" s="68"/>
      <c r="E22" s="69"/>
      <c r="F22" s="3"/>
      <c r="G22" s="25"/>
      <c r="H22" s="30">
        <f t="shared" si="1"/>
        <v>10</v>
      </c>
      <c r="I22" s="31">
        <f t="shared" si="1"/>
        <v>10</v>
      </c>
      <c r="J22" s="25"/>
      <c r="K22" s="65">
        <f t="shared" si="2"/>
        <v>0</v>
      </c>
      <c r="L22" s="65">
        <f t="shared" si="3"/>
        <v>0</v>
      </c>
      <c r="M22" s="25"/>
      <c r="N22" s="65">
        <f t="shared" si="4"/>
        <v>0</v>
      </c>
      <c r="O22" s="65">
        <f t="shared" si="5"/>
        <v>0</v>
      </c>
      <c r="P22" s="25"/>
      <c r="Q22" s="170">
        <v>0</v>
      </c>
      <c r="R22" s="165">
        <v>0</v>
      </c>
      <c r="S22" s="153"/>
      <c r="T22" s="153"/>
      <c r="U22" s="153"/>
      <c r="V22" s="133">
        <v>0</v>
      </c>
      <c r="W22" s="133">
        <v>0</v>
      </c>
      <c r="X22" s="130"/>
      <c r="Y22" s="125" t="e">
        <f t="shared" si="6"/>
        <v>#DIV/0!</v>
      </c>
      <c r="AA22"/>
      <c r="AB22" s="203"/>
    </row>
    <row r="23" spans="1:29" s="126" customFormat="1" ht="24" customHeight="1" x14ac:dyDescent="0.35">
      <c r="A23" t="s">
        <v>58</v>
      </c>
      <c r="B23"/>
      <c r="C23" s="70" t="s">
        <v>61</v>
      </c>
      <c r="D23" s="74"/>
      <c r="E23" s="75"/>
      <c r="F23" s="73"/>
      <c r="G23" s="25"/>
      <c r="H23" s="30">
        <f t="shared" si="1"/>
        <v>10</v>
      </c>
      <c r="I23" s="31">
        <f t="shared" si="1"/>
        <v>10</v>
      </c>
      <c r="J23" s="25"/>
      <c r="K23" s="65">
        <f t="shared" si="2"/>
        <v>0</v>
      </c>
      <c r="L23" s="65">
        <f t="shared" si="3"/>
        <v>0</v>
      </c>
      <c r="M23" s="25"/>
      <c r="N23" s="65">
        <f t="shared" si="4"/>
        <v>0</v>
      </c>
      <c r="O23" s="65">
        <f t="shared" si="5"/>
        <v>0</v>
      </c>
      <c r="P23" s="25"/>
      <c r="Q23" s="170">
        <v>0</v>
      </c>
      <c r="R23" s="165">
        <v>0</v>
      </c>
      <c r="S23" s="153"/>
      <c r="T23" s="153"/>
      <c r="U23" s="153"/>
      <c r="V23" s="133"/>
      <c r="W23" s="133"/>
      <c r="X23" s="130"/>
      <c r="Y23" s="125" t="e">
        <f t="shared" si="6"/>
        <v>#DIV/0!</v>
      </c>
      <c r="AA23"/>
      <c r="AB23" s="203"/>
    </row>
    <row r="24" spans="1:29" s="126" customFormat="1" ht="24" customHeight="1" x14ac:dyDescent="0.35">
      <c r="A24" t="s">
        <v>58</v>
      </c>
      <c r="B24"/>
      <c r="C24" s="86" t="s">
        <v>15</v>
      </c>
      <c r="D24" s="80">
        <f t="shared" ref="D24:E29" si="8">H24</f>
        <v>40860</v>
      </c>
      <c r="E24" s="81">
        <f t="shared" si="8"/>
        <v>28600</v>
      </c>
      <c r="F24" s="5"/>
      <c r="G24" s="25"/>
      <c r="H24" s="30">
        <f t="shared" si="1"/>
        <v>40860</v>
      </c>
      <c r="I24" s="31">
        <f t="shared" si="1"/>
        <v>28600</v>
      </c>
      <c r="J24" s="25"/>
      <c r="K24" s="65">
        <f t="shared" si="2"/>
        <v>40856.400000000001</v>
      </c>
      <c r="L24" s="65">
        <f t="shared" si="3"/>
        <v>28599.48</v>
      </c>
      <c r="M24" s="25"/>
      <c r="N24" s="65">
        <f t="shared" si="4"/>
        <v>40856.400000000001</v>
      </c>
      <c r="O24" s="65">
        <f t="shared" si="5"/>
        <v>28599.48</v>
      </c>
      <c r="P24" s="25"/>
      <c r="Q24" s="170">
        <v>20428.2</v>
      </c>
      <c r="R24" s="165">
        <v>20428.2</v>
      </c>
      <c r="S24" s="154">
        <v>15132</v>
      </c>
      <c r="T24" s="159">
        <v>15132</v>
      </c>
      <c r="U24" s="154">
        <v>12610</v>
      </c>
      <c r="V24" s="138">
        <v>10965</v>
      </c>
      <c r="W24" s="133">
        <v>10965</v>
      </c>
      <c r="X24" s="131">
        <v>8772</v>
      </c>
      <c r="Y24" s="125">
        <f t="shared" si="6"/>
        <v>1</v>
      </c>
      <c r="AA24"/>
      <c r="AB24" s="203"/>
    </row>
    <row r="25" spans="1:29" s="126" customFormat="1" ht="24" customHeight="1" x14ac:dyDescent="0.35">
      <c r="A25" t="s">
        <v>58</v>
      </c>
      <c r="B25"/>
      <c r="C25" s="86" t="s">
        <v>16</v>
      </c>
      <c r="D25" s="80">
        <f t="shared" si="8"/>
        <v>71700</v>
      </c>
      <c r="E25" s="81">
        <f t="shared" si="8"/>
        <v>50190</v>
      </c>
      <c r="F25" s="5"/>
      <c r="G25" s="25"/>
      <c r="H25" s="30">
        <f t="shared" si="1"/>
        <v>71700</v>
      </c>
      <c r="I25" s="31">
        <f t="shared" si="1"/>
        <v>50190</v>
      </c>
      <c r="J25" s="25"/>
      <c r="K25" s="65">
        <f t="shared" si="2"/>
        <v>71695.8</v>
      </c>
      <c r="L25" s="65">
        <f t="shared" si="3"/>
        <v>50187.06</v>
      </c>
      <c r="M25" s="25"/>
      <c r="N25" s="65">
        <f t="shared" si="4"/>
        <v>71695.8</v>
      </c>
      <c r="O25" s="65">
        <f t="shared" si="5"/>
        <v>50187.06</v>
      </c>
      <c r="P25" s="25"/>
      <c r="Q25" s="170">
        <v>35847.9</v>
      </c>
      <c r="R25" s="165">
        <v>35847.9</v>
      </c>
      <c r="S25" s="154">
        <v>26554</v>
      </c>
      <c r="T25" s="159">
        <v>26554</v>
      </c>
      <c r="U25" s="154">
        <v>22128</v>
      </c>
      <c r="V25" s="138">
        <v>19241.25</v>
      </c>
      <c r="W25" s="133">
        <v>19241.25</v>
      </c>
      <c r="X25" s="131">
        <v>15393</v>
      </c>
      <c r="Y25" s="125">
        <f t="shared" si="6"/>
        <v>1</v>
      </c>
      <c r="AA25"/>
      <c r="AB25" s="203"/>
    </row>
    <row r="26" spans="1:29" s="126" customFormat="1" ht="24" customHeight="1" x14ac:dyDescent="0.35">
      <c r="A26" t="s">
        <v>58</v>
      </c>
      <c r="B26"/>
      <c r="C26" s="86" t="s">
        <v>17</v>
      </c>
      <c r="D26" s="80">
        <f t="shared" si="8"/>
        <v>40860</v>
      </c>
      <c r="E26" s="81">
        <f t="shared" si="8"/>
        <v>28600</v>
      </c>
      <c r="F26" s="5"/>
      <c r="G26" s="25"/>
      <c r="H26" s="30">
        <f t="shared" si="1"/>
        <v>40860</v>
      </c>
      <c r="I26" s="31">
        <f t="shared" si="1"/>
        <v>28600</v>
      </c>
      <c r="J26" s="25"/>
      <c r="K26" s="65">
        <f t="shared" si="2"/>
        <v>40856.400000000001</v>
      </c>
      <c r="L26" s="65">
        <f t="shared" si="3"/>
        <v>28599.48</v>
      </c>
      <c r="M26" s="25"/>
      <c r="N26" s="65">
        <f t="shared" si="4"/>
        <v>40856.400000000001</v>
      </c>
      <c r="O26" s="65">
        <f t="shared" si="5"/>
        <v>28599.48</v>
      </c>
      <c r="P26" s="25"/>
      <c r="Q26" s="170">
        <v>20428.2</v>
      </c>
      <c r="R26" s="165">
        <v>20428.2</v>
      </c>
      <c r="S26" s="154">
        <v>15132</v>
      </c>
      <c r="T26" s="159">
        <v>15132</v>
      </c>
      <c r="U26" s="154">
        <v>12610</v>
      </c>
      <c r="V26" s="138">
        <v>10965</v>
      </c>
      <c r="W26" s="133">
        <v>10965</v>
      </c>
      <c r="X26" s="131">
        <v>8772</v>
      </c>
      <c r="Y26" s="125">
        <f t="shared" si="6"/>
        <v>1</v>
      </c>
      <c r="AA26"/>
      <c r="AB26" s="203"/>
    </row>
    <row r="27" spans="1:29" s="126" customFormat="1" ht="24" customHeight="1" x14ac:dyDescent="0.35">
      <c r="A27" t="s">
        <v>58</v>
      </c>
      <c r="B27"/>
      <c r="C27" s="86" t="s">
        <v>18</v>
      </c>
      <c r="D27" s="80">
        <f t="shared" si="8"/>
        <v>71700</v>
      </c>
      <c r="E27" s="81">
        <f t="shared" si="8"/>
        <v>50190</v>
      </c>
      <c r="F27" s="5"/>
      <c r="G27" s="25"/>
      <c r="H27" s="30">
        <f t="shared" si="1"/>
        <v>71700</v>
      </c>
      <c r="I27" s="31">
        <f t="shared" si="1"/>
        <v>50190</v>
      </c>
      <c r="J27" s="25"/>
      <c r="K27" s="65">
        <f t="shared" si="2"/>
        <v>71690.400000000009</v>
      </c>
      <c r="L27" s="65">
        <f t="shared" si="3"/>
        <v>50183.280000000006</v>
      </c>
      <c r="M27" s="25"/>
      <c r="N27" s="65">
        <f t="shared" si="4"/>
        <v>71690.400000000009</v>
      </c>
      <c r="O27" s="65">
        <f t="shared" si="5"/>
        <v>50183.280000000006</v>
      </c>
      <c r="P27" s="25"/>
      <c r="Q27" s="170">
        <v>35845.200000000004</v>
      </c>
      <c r="R27" s="165">
        <v>35845.200000000004</v>
      </c>
      <c r="S27" s="154">
        <v>26552</v>
      </c>
      <c r="T27" s="159">
        <v>26552</v>
      </c>
      <c r="U27" s="154">
        <v>22126</v>
      </c>
      <c r="V27" s="138">
        <v>19240</v>
      </c>
      <c r="W27" s="133">
        <v>19240</v>
      </c>
      <c r="X27" s="131">
        <v>15392</v>
      </c>
      <c r="Y27" s="125">
        <f t="shared" si="6"/>
        <v>1</v>
      </c>
      <c r="AA27"/>
      <c r="AB27" s="203"/>
    </row>
    <row r="28" spans="1:29" s="126" customFormat="1" ht="24" customHeight="1" x14ac:dyDescent="0.35">
      <c r="A28" t="s">
        <v>58</v>
      </c>
      <c r="B28"/>
      <c r="C28" s="86" t="s">
        <v>19</v>
      </c>
      <c r="D28" s="80">
        <f t="shared" si="8"/>
        <v>46990</v>
      </c>
      <c r="E28" s="81">
        <f t="shared" si="8"/>
        <v>32900</v>
      </c>
      <c r="F28" s="5"/>
      <c r="G28" s="25"/>
      <c r="H28" s="30">
        <f t="shared" si="1"/>
        <v>46990</v>
      </c>
      <c r="I28" s="31">
        <f t="shared" si="1"/>
        <v>32900</v>
      </c>
      <c r="J28" s="25"/>
      <c r="K28" s="65">
        <f t="shared" si="2"/>
        <v>46988.100000000006</v>
      </c>
      <c r="L28" s="65">
        <f t="shared" si="3"/>
        <v>32891.670000000006</v>
      </c>
      <c r="M28" s="25"/>
      <c r="N28" s="65">
        <f t="shared" si="4"/>
        <v>46988.100000000006</v>
      </c>
      <c r="O28" s="65">
        <f t="shared" si="5"/>
        <v>32891.670000000006</v>
      </c>
      <c r="P28" s="25"/>
      <c r="Q28" s="170">
        <v>23494.050000000003</v>
      </c>
      <c r="R28" s="165">
        <v>23494.050000000003</v>
      </c>
      <c r="S28" s="154">
        <v>17403</v>
      </c>
      <c r="T28" s="159">
        <v>17403</v>
      </c>
      <c r="U28" s="154">
        <v>14502</v>
      </c>
      <c r="V28" s="138">
        <v>12610</v>
      </c>
      <c r="W28" s="133">
        <v>12610</v>
      </c>
      <c r="X28" s="131">
        <v>10088</v>
      </c>
      <c r="Y28" s="125">
        <f t="shared" si="6"/>
        <v>1</v>
      </c>
      <c r="AA28"/>
      <c r="AB28" s="203"/>
    </row>
    <row r="29" spans="1:29" s="126" customFormat="1" ht="24" customHeight="1" x14ac:dyDescent="0.35">
      <c r="A29" t="s">
        <v>58</v>
      </c>
      <c r="B29"/>
      <c r="C29" s="83" t="s">
        <v>20</v>
      </c>
      <c r="D29" s="80">
        <f t="shared" si="8"/>
        <v>82450</v>
      </c>
      <c r="E29" s="81">
        <f t="shared" si="8"/>
        <v>57720</v>
      </c>
      <c r="F29" s="5"/>
      <c r="G29" s="25"/>
      <c r="H29" s="30">
        <f t="shared" si="1"/>
        <v>82450</v>
      </c>
      <c r="I29" s="31">
        <f t="shared" si="1"/>
        <v>57720</v>
      </c>
      <c r="J29" s="25"/>
      <c r="K29" s="65">
        <f t="shared" si="2"/>
        <v>82447.200000000012</v>
      </c>
      <c r="L29" s="65">
        <f t="shared" si="3"/>
        <v>57713.04</v>
      </c>
      <c r="M29" s="25"/>
      <c r="N29" s="65">
        <f t="shared" si="4"/>
        <v>82447.200000000012</v>
      </c>
      <c r="O29" s="65">
        <f t="shared" si="5"/>
        <v>57713.04</v>
      </c>
      <c r="P29" s="25"/>
      <c r="Q29" s="170">
        <v>41223.600000000006</v>
      </c>
      <c r="R29" s="165">
        <v>41223.600000000006</v>
      </c>
      <c r="S29" s="154">
        <v>30536</v>
      </c>
      <c r="T29" s="159">
        <v>30536</v>
      </c>
      <c r="U29" s="154">
        <v>25446</v>
      </c>
      <c r="V29" s="138">
        <v>22126.25</v>
      </c>
      <c r="W29" s="133">
        <v>22126.25</v>
      </c>
      <c r="X29" s="131">
        <v>17701</v>
      </c>
      <c r="Y29" s="125">
        <f t="shared" si="6"/>
        <v>1</v>
      </c>
      <c r="AA29" t="s">
        <v>276</v>
      </c>
      <c r="AB29" s="203"/>
    </row>
    <row r="30" spans="1:29" s="126" customFormat="1" ht="24" customHeight="1" x14ac:dyDescent="0.35">
      <c r="A30" t="s">
        <v>58</v>
      </c>
      <c r="B30"/>
      <c r="C30" s="9"/>
      <c r="D30" s="68"/>
      <c r="E30" s="69"/>
      <c r="F30" s="5"/>
      <c r="G30" s="25"/>
      <c r="H30" s="30">
        <f t="shared" si="1"/>
        <v>10</v>
      </c>
      <c r="I30" s="31">
        <f t="shared" si="1"/>
        <v>10</v>
      </c>
      <c r="J30" s="25"/>
      <c r="K30" s="65">
        <f t="shared" si="2"/>
        <v>0</v>
      </c>
      <c r="L30" s="65">
        <f t="shared" si="3"/>
        <v>0</v>
      </c>
      <c r="M30" s="25"/>
      <c r="N30" s="65">
        <f t="shared" si="4"/>
        <v>0</v>
      </c>
      <c r="O30" s="65">
        <f t="shared" si="5"/>
        <v>0</v>
      </c>
      <c r="P30" s="25"/>
      <c r="Q30" s="170">
        <v>0</v>
      </c>
      <c r="R30" s="165">
        <v>0</v>
      </c>
      <c r="S30" s="153"/>
      <c r="T30" s="153"/>
      <c r="U30" s="153"/>
      <c r="V30" s="133">
        <v>0</v>
      </c>
      <c r="W30" s="133">
        <v>0</v>
      </c>
      <c r="X30" s="130"/>
      <c r="Y30" s="125" t="e">
        <f t="shared" si="6"/>
        <v>#DIV/0!</v>
      </c>
      <c r="AA30"/>
      <c r="AB30" s="203"/>
    </row>
    <row r="31" spans="1:29" s="126" customFormat="1" ht="24" customHeight="1" x14ac:dyDescent="0.35">
      <c r="A31" t="s">
        <v>58</v>
      </c>
      <c r="B31"/>
      <c r="C31" s="70" t="s">
        <v>65</v>
      </c>
      <c r="D31" s="74"/>
      <c r="E31" s="75"/>
      <c r="F31" s="73"/>
      <c r="G31" s="18"/>
      <c r="H31" s="30">
        <f t="shared" si="1"/>
        <v>10</v>
      </c>
      <c r="I31" s="31">
        <f t="shared" si="1"/>
        <v>10</v>
      </c>
      <c r="J31" s="25"/>
      <c r="K31" s="65">
        <f t="shared" si="2"/>
        <v>0</v>
      </c>
      <c r="L31" s="65">
        <f t="shared" si="3"/>
        <v>0</v>
      </c>
      <c r="M31" s="18"/>
      <c r="N31" s="65">
        <f>Q31*$N$5</f>
        <v>0</v>
      </c>
      <c r="O31" s="65">
        <f>Q31*$O$5</f>
        <v>0</v>
      </c>
      <c r="P31" s="18"/>
      <c r="Q31" s="170">
        <v>0</v>
      </c>
      <c r="R31" s="165">
        <v>0</v>
      </c>
      <c r="S31" s="153"/>
      <c r="T31" s="153"/>
      <c r="U31" s="153"/>
      <c r="V31" s="133"/>
      <c r="W31" s="133"/>
      <c r="X31" s="127"/>
      <c r="Y31" s="125" t="e">
        <f t="shared" si="6"/>
        <v>#DIV/0!</v>
      </c>
      <c r="AA31"/>
      <c r="AB31" s="203"/>
    </row>
    <row r="32" spans="1:29" s="126" customFormat="1" ht="24" customHeight="1" x14ac:dyDescent="0.35">
      <c r="A32" t="s">
        <v>58</v>
      </c>
      <c r="B32"/>
      <c r="C32" s="82" t="s">
        <v>66</v>
      </c>
      <c r="D32" s="80">
        <f t="shared" ref="D32:E32" si="9">H32</f>
        <v>105130</v>
      </c>
      <c r="E32" s="81">
        <f t="shared" si="9"/>
        <v>73590</v>
      </c>
      <c r="F32" s="3"/>
      <c r="G32" s="18"/>
      <c r="H32" s="30">
        <f t="shared" si="1"/>
        <v>105130</v>
      </c>
      <c r="I32" s="31">
        <f t="shared" si="1"/>
        <v>73590</v>
      </c>
      <c r="J32" s="25"/>
      <c r="K32" s="65">
        <f t="shared" si="2"/>
        <v>105121.8</v>
      </c>
      <c r="L32" s="65">
        <f t="shared" si="3"/>
        <v>73585.259999999995</v>
      </c>
      <c r="M32" s="18"/>
      <c r="N32" s="65">
        <f>Q32*$N$5</f>
        <v>105121.8</v>
      </c>
      <c r="O32" s="65">
        <f>Q32*$O$5</f>
        <v>73585.259999999995</v>
      </c>
      <c r="P32" s="18"/>
      <c r="Q32" s="170">
        <v>52560.9</v>
      </c>
      <c r="R32" s="165">
        <v>52560.9</v>
      </c>
      <c r="S32" s="154">
        <v>38934</v>
      </c>
      <c r="T32" s="159">
        <v>38934</v>
      </c>
      <c r="U32" s="154">
        <v>32445</v>
      </c>
      <c r="V32" s="138">
        <v>28212.5</v>
      </c>
      <c r="W32" s="133">
        <v>28212.5</v>
      </c>
      <c r="X32" s="131">
        <v>22570</v>
      </c>
      <c r="Y32" s="125">
        <f t="shared" si="6"/>
        <v>1</v>
      </c>
      <c r="AA32"/>
      <c r="AB32" s="203" t="s">
        <v>116</v>
      </c>
      <c r="AC32" s="126">
        <v>22374</v>
      </c>
    </row>
    <row r="33" spans="1:29" s="126" customFormat="1" ht="24" customHeight="1" x14ac:dyDescent="0.35">
      <c r="A33"/>
      <c r="B33"/>
      <c r="C33" s="13"/>
      <c r="D33" s="68"/>
      <c r="E33" s="69"/>
      <c r="F33" s="3"/>
      <c r="G33" s="18"/>
      <c r="H33" s="30"/>
      <c r="I33" s="31"/>
      <c r="J33" s="25"/>
      <c r="K33" s="65">
        <f t="shared" si="2"/>
        <v>0</v>
      </c>
      <c r="L33" s="65">
        <f t="shared" si="3"/>
        <v>0</v>
      </c>
      <c r="M33" s="18"/>
      <c r="N33" s="65"/>
      <c r="O33" s="65"/>
      <c r="P33" s="18"/>
      <c r="Q33" s="170">
        <v>0</v>
      </c>
      <c r="R33" s="165">
        <v>0</v>
      </c>
      <c r="S33" s="153"/>
      <c r="T33" s="153"/>
      <c r="U33" s="153"/>
      <c r="V33" s="133">
        <v>0</v>
      </c>
      <c r="W33" s="133">
        <v>0</v>
      </c>
      <c r="X33" s="127"/>
      <c r="Y33" s="125" t="e">
        <f t="shared" si="6"/>
        <v>#DIV/0!</v>
      </c>
      <c r="AA33"/>
      <c r="AB33" s="203" t="s">
        <v>117</v>
      </c>
      <c r="AC33" s="126">
        <v>37290</v>
      </c>
    </row>
    <row r="34" spans="1:29" s="126" customFormat="1" ht="24" customHeight="1" x14ac:dyDescent="0.35">
      <c r="A34" t="s">
        <v>58</v>
      </c>
      <c r="B34"/>
      <c r="C34" s="13"/>
      <c r="D34" s="68"/>
      <c r="E34" s="69"/>
      <c r="F34" s="3"/>
      <c r="G34" s="18"/>
      <c r="H34" s="30">
        <f t="shared" si="1"/>
        <v>10</v>
      </c>
      <c r="I34" s="31">
        <f t="shared" si="1"/>
        <v>10</v>
      </c>
      <c r="J34" s="25"/>
      <c r="K34" s="65">
        <f t="shared" si="2"/>
        <v>0</v>
      </c>
      <c r="L34" s="65">
        <f t="shared" si="3"/>
        <v>0</v>
      </c>
      <c r="M34" s="18"/>
      <c r="N34" s="65">
        <f>Q34*$N$5</f>
        <v>0</v>
      </c>
      <c r="O34" s="65">
        <f>Q34*$O$5</f>
        <v>0</v>
      </c>
      <c r="P34" s="18"/>
      <c r="Q34" s="170">
        <v>0</v>
      </c>
      <c r="R34" s="165">
        <v>0</v>
      </c>
      <c r="S34" s="153"/>
      <c r="T34" s="153">
        <v>0</v>
      </c>
      <c r="U34" s="153">
        <v>0</v>
      </c>
      <c r="V34" s="133">
        <v>0</v>
      </c>
      <c r="W34" s="133">
        <v>0</v>
      </c>
      <c r="X34" s="127"/>
      <c r="Y34" s="125" t="e">
        <f t="shared" si="6"/>
        <v>#DIV/0!</v>
      </c>
      <c r="AA34"/>
      <c r="AB34" s="203" t="s">
        <v>118</v>
      </c>
      <c r="AC34" s="126">
        <v>44748</v>
      </c>
    </row>
    <row r="35" spans="1:29" s="126" customFormat="1" ht="24" customHeight="1" x14ac:dyDescent="0.35">
      <c r="A35"/>
      <c r="B35"/>
      <c r="C35" s="13"/>
      <c r="D35" s="68"/>
      <c r="E35" s="69"/>
      <c r="F35" s="3"/>
      <c r="G35" s="18"/>
      <c r="H35" s="30"/>
      <c r="I35" s="31"/>
      <c r="J35" s="25"/>
      <c r="K35" s="65"/>
      <c r="L35" s="65"/>
      <c r="M35" s="18"/>
      <c r="N35" s="65"/>
      <c r="O35" s="65"/>
      <c r="P35" s="18"/>
      <c r="Q35" s="170">
        <v>0</v>
      </c>
      <c r="R35" s="165">
        <v>0</v>
      </c>
      <c r="S35" s="153"/>
      <c r="T35" s="153"/>
      <c r="U35" s="153"/>
      <c r="V35" s="133"/>
      <c r="W35" s="133"/>
      <c r="X35" s="127"/>
      <c r="Y35" s="125" t="e">
        <f t="shared" si="6"/>
        <v>#DIV/0!</v>
      </c>
      <c r="AA35"/>
      <c r="AB35" s="203" t="s">
        <v>225</v>
      </c>
      <c r="AC35" s="126">
        <v>67122</v>
      </c>
    </row>
    <row r="36" spans="1:29" s="126" customFormat="1" ht="24" customHeight="1" x14ac:dyDescent="0.35">
      <c r="A36" t="s">
        <v>58</v>
      </c>
      <c r="B36"/>
      <c r="C36" s="70" t="s">
        <v>52</v>
      </c>
      <c r="D36" s="74"/>
      <c r="E36" s="75"/>
      <c r="F36" s="73"/>
      <c r="G36" s="25"/>
      <c r="H36" s="30">
        <f t="shared" si="1"/>
        <v>10</v>
      </c>
      <c r="I36" s="31">
        <f t="shared" si="1"/>
        <v>10</v>
      </c>
      <c r="J36" s="25"/>
      <c r="K36" s="65">
        <f t="shared" si="2"/>
        <v>0</v>
      </c>
      <c r="L36" s="65">
        <f t="shared" si="3"/>
        <v>0</v>
      </c>
      <c r="M36" s="25"/>
      <c r="N36" s="65">
        <f t="shared" si="4"/>
        <v>0</v>
      </c>
      <c r="O36" s="65">
        <f t="shared" si="5"/>
        <v>0</v>
      </c>
      <c r="P36" s="25"/>
      <c r="Q36" s="170">
        <v>0</v>
      </c>
      <c r="R36" s="165">
        <v>0</v>
      </c>
      <c r="S36" s="153"/>
      <c r="T36" s="153"/>
      <c r="U36" s="153"/>
      <c r="V36" s="133"/>
      <c r="W36" s="133"/>
      <c r="X36" s="130"/>
      <c r="Y36" s="125" t="e">
        <f t="shared" si="6"/>
        <v>#DIV/0!</v>
      </c>
      <c r="AA36"/>
      <c r="AB36" s="203"/>
    </row>
    <row r="37" spans="1:29" s="126" customFormat="1" ht="24" customHeight="1" x14ac:dyDescent="0.35">
      <c r="A37" t="s">
        <v>58</v>
      </c>
      <c r="B37"/>
      <c r="C37" s="83" t="s">
        <v>76</v>
      </c>
      <c r="D37" s="80">
        <f t="shared" ref="D37:E47" si="10">H37</f>
        <v>17530</v>
      </c>
      <c r="E37" s="81">
        <f t="shared" si="10"/>
        <v>12270</v>
      </c>
      <c r="F37" s="5"/>
      <c r="G37" s="25"/>
      <c r="H37" s="30">
        <f t="shared" si="1"/>
        <v>17530</v>
      </c>
      <c r="I37" s="31">
        <f t="shared" si="1"/>
        <v>12270</v>
      </c>
      <c r="J37" s="25"/>
      <c r="K37" s="65">
        <f t="shared" si="2"/>
        <v>17523</v>
      </c>
      <c r="L37" s="65">
        <f t="shared" si="3"/>
        <v>12266.099999999999</v>
      </c>
      <c r="M37" s="25"/>
      <c r="N37" s="65">
        <f t="shared" si="4"/>
        <v>17523</v>
      </c>
      <c r="O37" s="65">
        <f t="shared" si="5"/>
        <v>12266.099999999999</v>
      </c>
      <c r="P37" s="25"/>
      <c r="Q37" s="170">
        <v>8761.5</v>
      </c>
      <c r="R37" s="165">
        <v>8761.5</v>
      </c>
      <c r="S37" s="154">
        <v>6490</v>
      </c>
      <c r="T37" s="159">
        <v>6490</v>
      </c>
      <c r="U37" s="154">
        <v>5408</v>
      </c>
      <c r="V37" s="138">
        <v>4702.5</v>
      </c>
      <c r="W37" s="133">
        <v>4702.5</v>
      </c>
      <c r="X37" s="131">
        <v>3762</v>
      </c>
      <c r="Y37" s="125">
        <f t="shared" si="6"/>
        <v>1</v>
      </c>
      <c r="AA37"/>
      <c r="AB37" s="203"/>
    </row>
    <row r="38" spans="1:29" s="126" customFormat="1" ht="24" customHeight="1" x14ac:dyDescent="0.35">
      <c r="A38" t="s">
        <v>58</v>
      </c>
      <c r="B38"/>
      <c r="C38" s="83" t="s">
        <v>78</v>
      </c>
      <c r="D38" s="80">
        <f t="shared" si="10"/>
        <v>28060</v>
      </c>
      <c r="E38" s="81">
        <f t="shared" si="10"/>
        <v>19640</v>
      </c>
      <c r="F38" s="3"/>
      <c r="G38" s="25"/>
      <c r="H38" s="30">
        <f t="shared" si="1"/>
        <v>28060</v>
      </c>
      <c r="I38" s="31">
        <f t="shared" si="1"/>
        <v>19640</v>
      </c>
      <c r="J38" s="25"/>
      <c r="K38" s="65">
        <f t="shared" si="2"/>
        <v>28055.7</v>
      </c>
      <c r="L38" s="65">
        <f t="shared" si="3"/>
        <v>19638.989999999998</v>
      </c>
      <c r="M38" s="25"/>
      <c r="N38" s="65">
        <f t="shared" si="4"/>
        <v>28055.7</v>
      </c>
      <c r="O38" s="65">
        <f t="shared" si="5"/>
        <v>19638.989999999998</v>
      </c>
      <c r="P38" s="25"/>
      <c r="Q38" s="170">
        <v>14027.85</v>
      </c>
      <c r="R38" s="165">
        <v>14027.85</v>
      </c>
      <c r="S38" s="154">
        <v>10391</v>
      </c>
      <c r="T38" s="159">
        <v>10391</v>
      </c>
      <c r="U38" s="154">
        <v>8659</v>
      </c>
      <c r="V38" s="138">
        <v>7528.75</v>
      </c>
      <c r="W38" s="133">
        <v>7528.75</v>
      </c>
      <c r="X38" s="131">
        <v>6023</v>
      </c>
      <c r="Y38" s="125">
        <f t="shared" si="6"/>
        <v>1</v>
      </c>
      <c r="AA38"/>
      <c r="AB38" s="203"/>
    </row>
    <row r="39" spans="1:29" s="126" customFormat="1" ht="24" customHeight="1" x14ac:dyDescent="0.35">
      <c r="A39" t="s">
        <v>58</v>
      </c>
      <c r="B39"/>
      <c r="C39" s="83" t="s">
        <v>79</v>
      </c>
      <c r="D39" s="80">
        <f t="shared" si="10"/>
        <v>46500</v>
      </c>
      <c r="E39" s="81">
        <f t="shared" si="10"/>
        <v>32550</v>
      </c>
      <c r="F39" s="3"/>
      <c r="G39" s="25"/>
      <c r="H39" s="30">
        <f t="shared" si="1"/>
        <v>46500</v>
      </c>
      <c r="I39" s="31">
        <f t="shared" si="1"/>
        <v>32550</v>
      </c>
      <c r="J39" s="25"/>
      <c r="K39" s="65">
        <f t="shared" si="2"/>
        <v>46499.4</v>
      </c>
      <c r="L39" s="65">
        <f t="shared" si="3"/>
        <v>32549.579999999998</v>
      </c>
      <c r="M39" s="25"/>
      <c r="N39" s="65">
        <f t="shared" si="4"/>
        <v>46499.4</v>
      </c>
      <c r="O39" s="65">
        <f t="shared" si="5"/>
        <v>32549.579999999998</v>
      </c>
      <c r="P39" s="25"/>
      <c r="Q39" s="170">
        <v>23249.7</v>
      </c>
      <c r="R39" s="165">
        <v>23249.7</v>
      </c>
      <c r="S39" s="154">
        <v>17222</v>
      </c>
      <c r="T39" s="159">
        <v>17222</v>
      </c>
      <c r="U39" s="154">
        <v>14351</v>
      </c>
      <c r="V39" s="138">
        <v>12478.75</v>
      </c>
      <c r="W39" s="133">
        <v>12478.75</v>
      </c>
      <c r="X39" s="131">
        <v>9983</v>
      </c>
      <c r="Y39" s="125">
        <f t="shared" si="6"/>
        <v>1</v>
      </c>
      <c r="AA39"/>
      <c r="AB39" s="203"/>
    </row>
    <row r="40" spans="1:29" s="126" customFormat="1" ht="24" customHeight="1" x14ac:dyDescent="0.35">
      <c r="A40" t="s">
        <v>58</v>
      </c>
      <c r="B40"/>
      <c r="C40" s="83" t="s">
        <v>80</v>
      </c>
      <c r="D40" s="80">
        <f t="shared" si="10"/>
        <v>98270</v>
      </c>
      <c r="E40" s="81">
        <f t="shared" si="10"/>
        <v>68790</v>
      </c>
      <c r="F40" s="3"/>
      <c r="G40" s="25"/>
      <c r="H40" s="30">
        <f t="shared" si="1"/>
        <v>98270</v>
      </c>
      <c r="I40" s="31">
        <f t="shared" si="1"/>
        <v>68790</v>
      </c>
      <c r="J40" s="25"/>
      <c r="K40" s="65">
        <f t="shared" si="2"/>
        <v>98269.200000000012</v>
      </c>
      <c r="L40" s="65">
        <f t="shared" si="3"/>
        <v>68788.44</v>
      </c>
      <c r="M40" s="25"/>
      <c r="N40" s="65">
        <f t="shared" si="4"/>
        <v>98269.200000000012</v>
      </c>
      <c r="O40" s="65">
        <f t="shared" si="5"/>
        <v>68788.44</v>
      </c>
      <c r="P40" s="25"/>
      <c r="Q40" s="170">
        <v>49134.600000000006</v>
      </c>
      <c r="R40" s="165">
        <v>49134.600000000006</v>
      </c>
      <c r="S40" s="154">
        <v>36396</v>
      </c>
      <c r="T40" s="159">
        <v>36396</v>
      </c>
      <c r="U40" s="154">
        <v>30330</v>
      </c>
      <c r="V40" s="138">
        <v>26373.75</v>
      </c>
      <c r="W40" s="133">
        <v>26373.75</v>
      </c>
      <c r="X40" s="131">
        <v>21099</v>
      </c>
      <c r="Y40" s="125">
        <f t="shared" si="6"/>
        <v>1</v>
      </c>
      <c r="AA40"/>
      <c r="AB40" s="203"/>
    </row>
    <row r="41" spans="1:29" s="126" customFormat="1" ht="24" customHeight="1" x14ac:dyDescent="0.35">
      <c r="A41" t="s">
        <v>58</v>
      </c>
      <c r="B41"/>
      <c r="C41" s="83" t="s">
        <v>81</v>
      </c>
      <c r="D41" s="80">
        <f t="shared" si="10"/>
        <v>189450</v>
      </c>
      <c r="E41" s="81">
        <f t="shared" si="10"/>
        <v>132620</v>
      </c>
      <c r="F41" s="3"/>
      <c r="G41" s="25"/>
      <c r="H41" s="30">
        <f t="shared" si="1"/>
        <v>189450</v>
      </c>
      <c r="I41" s="31">
        <f t="shared" si="1"/>
        <v>132620</v>
      </c>
      <c r="J41" s="25"/>
      <c r="K41" s="65">
        <f t="shared" si="2"/>
        <v>189448.2</v>
      </c>
      <c r="L41" s="65">
        <f t="shared" si="3"/>
        <v>132613.74</v>
      </c>
      <c r="M41" s="25"/>
      <c r="N41" s="65">
        <f t="shared" si="4"/>
        <v>189448.2</v>
      </c>
      <c r="O41" s="65">
        <f t="shared" si="5"/>
        <v>132613.74</v>
      </c>
      <c r="P41" s="25"/>
      <c r="Q41" s="170">
        <v>94724.1</v>
      </c>
      <c r="R41" s="165">
        <v>94724.1</v>
      </c>
      <c r="S41" s="154">
        <v>70166</v>
      </c>
      <c r="T41" s="159">
        <v>70166</v>
      </c>
      <c r="U41" s="154">
        <v>58471</v>
      </c>
      <c r="V41" s="138">
        <v>50843.75</v>
      </c>
      <c r="W41" s="133">
        <v>50843.75</v>
      </c>
      <c r="X41" s="131">
        <v>40675</v>
      </c>
      <c r="Y41" s="125">
        <f t="shared" si="6"/>
        <v>1</v>
      </c>
      <c r="AA41"/>
      <c r="AB41" s="203"/>
    </row>
    <row r="42" spans="1:29" s="126" customFormat="1" ht="24" customHeight="1" x14ac:dyDescent="0.35">
      <c r="A42" t="s">
        <v>58</v>
      </c>
      <c r="B42"/>
      <c r="C42" s="82" t="s">
        <v>206</v>
      </c>
      <c r="D42" s="80">
        <f t="shared" si="10"/>
        <v>238430</v>
      </c>
      <c r="E42" s="81">
        <f t="shared" si="10"/>
        <v>166900</v>
      </c>
      <c r="F42" s="3"/>
      <c r="G42" s="18"/>
      <c r="H42" s="30">
        <f t="shared" si="1"/>
        <v>238430</v>
      </c>
      <c r="I42" s="31">
        <f t="shared" si="1"/>
        <v>166900</v>
      </c>
      <c r="J42" s="25"/>
      <c r="K42" s="65">
        <f t="shared" si="2"/>
        <v>238426.2</v>
      </c>
      <c r="L42" s="65">
        <f t="shared" si="3"/>
        <v>166898.34</v>
      </c>
      <c r="M42" s="18"/>
      <c r="N42" s="65">
        <f t="shared" si="4"/>
        <v>238426.2</v>
      </c>
      <c r="O42" s="65">
        <f t="shared" si="5"/>
        <v>166898.34</v>
      </c>
      <c r="P42" s="18"/>
      <c r="Q42" s="170">
        <v>119213.1</v>
      </c>
      <c r="R42" s="165">
        <v>119213.1</v>
      </c>
      <c r="S42" s="154">
        <v>88306</v>
      </c>
      <c r="T42" s="159">
        <v>88306</v>
      </c>
      <c r="U42" s="154">
        <v>73588</v>
      </c>
      <c r="V42" s="138">
        <v>63988.75</v>
      </c>
      <c r="W42" s="133">
        <v>63988.75</v>
      </c>
      <c r="X42" s="131">
        <v>51191</v>
      </c>
      <c r="Y42" s="125">
        <f t="shared" si="6"/>
        <v>1</v>
      </c>
      <c r="AA42"/>
      <c r="AB42" s="203"/>
    </row>
    <row r="43" spans="1:29" s="126" customFormat="1" ht="24" customHeight="1" x14ac:dyDescent="0.35">
      <c r="A43" t="s">
        <v>58</v>
      </c>
      <c r="B43"/>
      <c r="C43" s="79" t="s">
        <v>82</v>
      </c>
      <c r="D43" s="80"/>
      <c r="E43" s="81"/>
      <c r="F43" s="6"/>
      <c r="G43" s="18"/>
      <c r="H43" s="30">
        <f t="shared" si="1"/>
        <v>10</v>
      </c>
      <c r="I43" s="31">
        <f t="shared" si="1"/>
        <v>10</v>
      </c>
      <c r="J43" s="25"/>
      <c r="K43" s="65">
        <f t="shared" si="2"/>
        <v>0</v>
      </c>
      <c r="L43" s="65">
        <f t="shared" si="3"/>
        <v>0</v>
      </c>
      <c r="M43" s="18"/>
      <c r="N43" s="65">
        <f t="shared" si="4"/>
        <v>0</v>
      </c>
      <c r="O43" s="65">
        <f t="shared" si="5"/>
        <v>0</v>
      </c>
      <c r="P43" s="18"/>
      <c r="Q43" s="170">
        <v>0</v>
      </c>
      <c r="R43" s="165">
        <v>0</v>
      </c>
      <c r="S43" s="159">
        <v>0</v>
      </c>
      <c r="T43" s="159">
        <v>0</v>
      </c>
      <c r="U43" s="154">
        <v>0</v>
      </c>
      <c r="V43" s="133">
        <v>0</v>
      </c>
      <c r="W43" s="133">
        <v>0</v>
      </c>
      <c r="X43" s="131">
        <v>0</v>
      </c>
      <c r="Y43" s="125" t="e">
        <f t="shared" si="6"/>
        <v>#DIV/0!</v>
      </c>
      <c r="AA43"/>
      <c r="AB43" s="203"/>
    </row>
    <row r="44" spans="1:29" s="126" customFormat="1" ht="24" customHeight="1" x14ac:dyDescent="0.35">
      <c r="A44" t="s">
        <v>58</v>
      </c>
      <c r="B44"/>
      <c r="C44" s="79" t="s">
        <v>83</v>
      </c>
      <c r="D44" s="80">
        <f t="shared" si="10"/>
        <v>32270</v>
      </c>
      <c r="E44" s="81">
        <f t="shared" si="10"/>
        <v>22590</v>
      </c>
      <c r="F44" s="3"/>
      <c r="G44" s="18"/>
      <c r="H44" s="30">
        <f t="shared" si="1"/>
        <v>32270</v>
      </c>
      <c r="I44" s="31">
        <f t="shared" si="1"/>
        <v>22590</v>
      </c>
      <c r="J44" s="25"/>
      <c r="K44" s="65">
        <f t="shared" si="2"/>
        <v>32262.300000000003</v>
      </c>
      <c r="L44" s="65">
        <f t="shared" si="3"/>
        <v>22583.61</v>
      </c>
      <c r="M44" s="18"/>
      <c r="N44" s="65">
        <f t="shared" si="4"/>
        <v>32262.300000000003</v>
      </c>
      <c r="O44" s="65">
        <f t="shared" si="5"/>
        <v>22583.61</v>
      </c>
      <c r="P44" s="18"/>
      <c r="Q44" s="170">
        <v>16131.150000000001</v>
      </c>
      <c r="R44" s="165">
        <v>16131.150000000001</v>
      </c>
      <c r="S44" s="154">
        <v>11949</v>
      </c>
      <c r="T44" s="159">
        <v>11949</v>
      </c>
      <c r="U44" s="154">
        <v>9957</v>
      </c>
      <c r="V44" s="138">
        <v>8657.5</v>
      </c>
      <c r="W44" s="133">
        <v>8657.5</v>
      </c>
      <c r="X44" s="131">
        <v>6926</v>
      </c>
      <c r="Y44" s="125">
        <f t="shared" si="6"/>
        <v>1</v>
      </c>
      <c r="AA44"/>
      <c r="AB44" s="203"/>
    </row>
    <row r="45" spans="1:29" s="126" customFormat="1" ht="24" customHeight="1" x14ac:dyDescent="0.35">
      <c r="A45" t="s">
        <v>58</v>
      </c>
      <c r="B45"/>
      <c r="C45" s="79" t="s">
        <v>84</v>
      </c>
      <c r="D45" s="80">
        <f t="shared" si="10"/>
        <v>53480</v>
      </c>
      <c r="E45" s="81">
        <f t="shared" si="10"/>
        <v>37430</v>
      </c>
      <c r="F45" s="3"/>
      <c r="G45" s="18"/>
      <c r="H45" s="30">
        <f t="shared" si="1"/>
        <v>53480</v>
      </c>
      <c r="I45" s="31">
        <f t="shared" si="1"/>
        <v>37430</v>
      </c>
      <c r="J45" s="25"/>
      <c r="K45" s="65">
        <f t="shared" si="2"/>
        <v>53470.8</v>
      </c>
      <c r="L45" s="65">
        <f t="shared" si="3"/>
        <v>37429.56</v>
      </c>
      <c r="M45" s="18"/>
      <c r="N45" s="65">
        <f t="shared" si="4"/>
        <v>53470.8</v>
      </c>
      <c r="O45" s="65">
        <f t="shared" si="5"/>
        <v>37429.56</v>
      </c>
      <c r="P45" s="18"/>
      <c r="Q45" s="170">
        <v>26735.4</v>
      </c>
      <c r="R45" s="165">
        <v>26735.4</v>
      </c>
      <c r="S45" s="154">
        <v>19804</v>
      </c>
      <c r="T45" s="159">
        <v>19804</v>
      </c>
      <c r="U45" s="154">
        <v>16503</v>
      </c>
      <c r="V45" s="138">
        <v>14350</v>
      </c>
      <c r="W45" s="133">
        <v>14350</v>
      </c>
      <c r="X45" s="131">
        <v>11480</v>
      </c>
      <c r="Y45" s="125">
        <f t="shared" si="6"/>
        <v>1</v>
      </c>
      <c r="AA45"/>
      <c r="AB45" s="203"/>
    </row>
    <row r="46" spans="1:29" s="126" customFormat="1" ht="24" customHeight="1" x14ac:dyDescent="0.35">
      <c r="A46" t="s">
        <v>58</v>
      </c>
      <c r="B46"/>
      <c r="C46" s="79" t="s">
        <v>85</v>
      </c>
      <c r="D46" s="80">
        <f t="shared" si="10"/>
        <v>113020</v>
      </c>
      <c r="E46" s="81">
        <f t="shared" si="10"/>
        <v>79110</v>
      </c>
      <c r="F46" s="3"/>
      <c r="G46" s="18"/>
      <c r="H46" s="30">
        <f t="shared" si="1"/>
        <v>113020</v>
      </c>
      <c r="I46" s="31">
        <f t="shared" si="1"/>
        <v>79110</v>
      </c>
      <c r="J46" s="25"/>
      <c r="K46" s="65">
        <f t="shared" si="2"/>
        <v>113011.20000000001</v>
      </c>
      <c r="L46" s="65">
        <f t="shared" si="3"/>
        <v>79107.839999999997</v>
      </c>
      <c r="M46" s="18"/>
      <c r="N46" s="65">
        <f t="shared" si="4"/>
        <v>113011.20000000001</v>
      </c>
      <c r="O46" s="65">
        <f t="shared" si="5"/>
        <v>79107.839999999997</v>
      </c>
      <c r="P46" s="18"/>
      <c r="Q46" s="170">
        <v>56505.600000000006</v>
      </c>
      <c r="R46" s="165">
        <v>56505.600000000006</v>
      </c>
      <c r="S46" s="154">
        <v>41856</v>
      </c>
      <c r="T46" s="159">
        <v>41856</v>
      </c>
      <c r="U46" s="154">
        <v>34880</v>
      </c>
      <c r="V46" s="138">
        <v>30330</v>
      </c>
      <c r="W46" s="133">
        <v>30330</v>
      </c>
      <c r="X46" s="131">
        <v>24264</v>
      </c>
      <c r="Y46" s="125">
        <f t="shared" si="6"/>
        <v>1</v>
      </c>
      <c r="AA46"/>
      <c r="AB46" s="203"/>
    </row>
    <row r="47" spans="1:29" s="126" customFormat="1" ht="24" customHeight="1" x14ac:dyDescent="0.35">
      <c r="A47" t="s">
        <v>58</v>
      </c>
      <c r="B47"/>
      <c r="C47" s="79" t="s">
        <v>86</v>
      </c>
      <c r="D47" s="80">
        <f t="shared" si="10"/>
        <v>217890</v>
      </c>
      <c r="E47" s="81">
        <f t="shared" si="10"/>
        <v>152520</v>
      </c>
      <c r="F47" s="3"/>
      <c r="G47" s="18"/>
      <c r="H47" s="30">
        <f t="shared" si="1"/>
        <v>217890</v>
      </c>
      <c r="I47" s="31">
        <f t="shared" si="1"/>
        <v>152520</v>
      </c>
      <c r="J47" s="25"/>
      <c r="K47" s="65">
        <f t="shared" si="2"/>
        <v>217881.90000000002</v>
      </c>
      <c r="L47" s="65">
        <f t="shared" si="3"/>
        <v>152517.33000000002</v>
      </c>
      <c r="M47" s="18"/>
      <c r="N47" s="65">
        <f t="shared" si="4"/>
        <v>217881.90000000002</v>
      </c>
      <c r="O47" s="65">
        <f t="shared" si="5"/>
        <v>152517.33000000002</v>
      </c>
      <c r="P47" s="18"/>
      <c r="Q47" s="170">
        <v>108940.95000000001</v>
      </c>
      <c r="R47" s="165">
        <v>108940.95000000001</v>
      </c>
      <c r="S47" s="154">
        <v>80697</v>
      </c>
      <c r="T47" s="159">
        <v>80697</v>
      </c>
      <c r="U47" s="154">
        <v>67427</v>
      </c>
      <c r="V47" s="138">
        <v>58475</v>
      </c>
      <c r="W47" s="133">
        <v>58475</v>
      </c>
      <c r="X47" s="131">
        <v>46780</v>
      </c>
      <c r="Y47" s="125">
        <f t="shared" si="6"/>
        <v>1</v>
      </c>
      <c r="AA47"/>
      <c r="AB47" s="203"/>
    </row>
    <row r="48" spans="1:29" s="126" customFormat="1" ht="24" customHeight="1" thickBot="1" x14ac:dyDescent="0.4">
      <c r="A48" t="s">
        <v>58</v>
      </c>
      <c r="B48"/>
      <c r="C48" s="13"/>
      <c r="D48" s="68"/>
      <c r="E48" s="69"/>
      <c r="F48" s="3"/>
      <c r="G48" s="18"/>
      <c r="H48" s="30">
        <f t="shared" si="1"/>
        <v>10</v>
      </c>
      <c r="I48" s="31">
        <f t="shared" si="1"/>
        <v>10</v>
      </c>
      <c r="J48" s="25"/>
      <c r="K48" s="65">
        <f t="shared" si="2"/>
        <v>0</v>
      </c>
      <c r="L48" s="65">
        <f t="shared" si="3"/>
        <v>0</v>
      </c>
      <c r="M48" s="18"/>
      <c r="N48" s="65">
        <f t="shared" si="4"/>
        <v>0</v>
      </c>
      <c r="O48" s="65">
        <f t="shared" si="5"/>
        <v>0</v>
      </c>
      <c r="P48" s="18"/>
      <c r="Q48" s="170">
        <v>0</v>
      </c>
      <c r="R48" s="165">
        <v>0</v>
      </c>
      <c r="S48" s="153"/>
      <c r="T48" s="153"/>
      <c r="U48" s="153"/>
      <c r="V48" s="133">
        <v>0</v>
      </c>
      <c r="W48" s="133">
        <v>0</v>
      </c>
      <c r="X48" s="127"/>
      <c r="Y48" s="125" t="e">
        <f t="shared" si="6"/>
        <v>#DIV/0!</v>
      </c>
      <c r="AA48"/>
      <c r="AB48" s="203"/>
    </row>
    <row r="49" spans="1:29" s="126" customFormat="1" ht="24" customHeight="1" thickBot="1" x14ac:dyDescent="0.4">
      <c r="A49" t="s">
        <v>58</v>
      </c>
      <c r="B49"/>
      <c r="C49" s="76" t="s">
        <v>105</v>
      </c>
      <c r="D49" s="74"/>
      <c r="E49" s="75"/>
      <c r="F49" s="73"/>
      <c r="G49" s="18"/>
      <c r="H49" s="30">
        <f t="shared" si="1"/>
        <v>10</v>
      </c>
      <c r="I49" s="31">
        <f t="shared" si="1"/>
        <v>10</v>
      </c>
      <c r="J49" s="25"/>
      <c r="K49" s="65">
        <f t="shared" si="2"/>
        <v>0</v>
      </c>
      <c r="L49" s="65">
        <f t="shared" si="3"/>
        <v>0</v>
      </c>
      <c r="M49" s="18"/>
      <c r="N49" s="65">
        <f t="shared" si="4"/>
        <v>0</v>
      </c>
      <c r="O49" s="65">
        <f t="shared" si="5"/>
        <v>0</v>
      </c>
      <c r="P49" s="18"/>
      <c r="Q49" s="170">
        <v>0</v>
      </c>
      <c r="R49" s="165">
        <v>0</v>
      </c>
      <c r="S49" s="153"/>
      <c r="T49" s="153"/>
      <c r="U49" s="153"/>
      <c r="V49" s="133"/>
      <c r="W49" s="133"/>
      <c r="X49" s="127"/>
      <c r="Y49" s="125" t="e">
        <f t="shared" si="6"/>
        <v>#DIV/0!</v>
      </c>
      <c r="AA49"/>
      <c r="AB49" s="205" t="s">
        <v>71</v>
      </c>
      <c r="AC49" s="206" t="s">
        <v>279</v>
      </c>
    </row>
    <row r="50" spans="1:29" s="126" customFormat="1" ht="24" customHeight="1" x14ac:dyDescent="0.35">
      <c r="A50" t="s">
        <v>58</v>
      </c>
      <c r="B50"/>
      <c r="C50" s="83" t="s">
        <v>220</v>
      </c>
      <c r="D50" s="80">
        <f t="shared" ref="D50:E64" si="11">H50</f>
        <v>46450</v>
      </c>
      <c r="E50" s="81">
        <f t="shared" si="11"/>
        <v>32520</v>
      </c>
      <c r="F50" s="7"/>
      <c r="G50" s="18"/>
      <c r="H50" s="30">
        <f t="shared" si="1"/>
        <v>46450</v>
      </c>
      <c r="I50" s="31">
        <f t="shared" si="1"/>
        <v>32520</v>
      </c>
      <c r="J50" s="8"/>
      <c r="K50" s="65">
        <f t="shared" si="2"/>
        <v>46445.4</v>
      </c>
      <c r="L50" s="65">
        <f t="shared" si="3"/>
        <v>32511.78</v>
      </c>
      <c r="M50"/>
      <c r="N50" s="65">
        <f t="shared" si="4"/>
        <v>46445.4</v>
      </c>
      <c r="O50" s="65">
        <f t="shared" si="5"/>
        <v>32511.78</v>
      </c>
      <c r="P50" s="18"/>
      <c r="Q50" s="173">
        <v>23222.7</v>
      </c>
      <c r="R50" s="165">
        <v>23222.7</v>
      </c>
      <c r="S50" s="154">
        <v>17202</v>
      </c>
      <c r="T50" s="159">
        <v>17202</v>
      </c>
      <c r="U50" s="154">
        <v>14335</v>
      </c>
      <c r="V50" s="138">
        <v>12465</v>
      </c>
      <c r="W50" s="133">
        <v>12465</v>
      </c>
      <c r="X50" s="131">
        <v>9972</v>
      </c>
      <c r="Y50" s="125">
        <f t="shared" si="6"/>
        <v>1</v>
      </c>
      <c r="AA50"/>
      <c r="AB50" s="207"/>
      <c r="AC50" s="208" t="s">
        <v>280</v>
      </c>
    </row>
    <row r="51" spans="1:29" s="126" customFormat="1" ht="24" customHeight="1" x14ac:dyDescent="0.35">
      <c r="A51" t="s">
        <v>58</v>
      </c>
      <c r="B51"/>
      <c r="C51" s="83" t="s">
        <v>207</v>
      </c>
      <c r="D51" s="80">
        <f t="shared" si="11"/>
        <v>88850</v>
      </c>
      <c r="E51" s="81">
        <f t="shared" si="11"/>
        <v>62200</v>
      </c>
      <c r="F51" s="7"/>
      <c r="G51" s="18"/>
      <c r="H51" s="30">
        <f t="shared" si="1"/>
        <v>88850</v>
      </c>
      <c r="I51" s="31">
        <f t="shared" si="1"/>
        <v>62200</v>
      </c>
      <c r="J51" s="8"/>
      <c r="K51" s="65">
        <f t="shared" si="2"/>
        <v>88843.5</v>
      </c>
      <c r="L51" s="65">
        <f t="shared" si="3"/>
        <v>62190.45</v>
      </c>
      <c r="M51"/>
      <c r="N51" s="65">
        <f t="shared" si="4"/>
        <v>88843.5</v>
      </c>
      <c r="O51" s="65">
        <f t="shared" si="5"/>
        <v>62190.45</v>
      </c>
      <c r="P51" s="18"/>
      <c r="Q51" s="173">
        <v>44421.75</v>
      </c>
      <c r="R51" s="165">
        <v>44421.75</v>
      </c>
      <c r="S51" s="154">
        <v>32905</v>
      </c>
      <c r="T51" s="159">
        <v>32905</v>
      </c>
      <c r="U51" s="154">
        <v>27421</v>
      </c>
      <c r="V51" s="138">
        <v>23844</v>
      </c>
      <c r="W51" s="133">
        <v>23843.75</v>
      </c>
      <c r="X51" s="131">
        <v>19075</v>
      </c>
      <c r="Y51" s="125">
        <f t="shared" si="6"/>
        <v>1</v>
      </c>
      <c r="AA51"/>
      <c r="AB51" s="219">
        <v>22040</v>
      </c>
      <c r="AC51" s="209" t="s">
        <v>270</v>
      </c>
    </row>
    <row r="52" spans="1:29" s="126" customFormat="1" ht="24" customHeight="1" x14ac:dyDescent="0.35">
      <c r="A52" t="s">
        <v>58</v>
      </c>
      <c r="B52"/>
      <c r="C52" s="87" t="s">
        <v>208</v>
      </c>
      <c r="D52" s="80">
        <f t="shared" si="11"/>
        <v>111060</v>
      </c>
      <c r="E52" s="81">
        <f t="shared" si="11"/>
        <v>77750</v>
      </c>
      <c r="F52" s="8"/>
      <c r="G52" s="18"/>
      <c r="H52" s="30">
        <f t="shared" si="1"/>
        <v>111060</v>
      </c>
      <c r="I52" s="31">
        <f t="shared" si="1"/>
        <v>77750</v>
      </c>
      <c r="J52" s="8"/>
      <c r="K52" s="65">
        <f t="shared" si="2"/>
        <v>111059.1</v>
      </c>
      <c r="L52" s="65">
        <f t="shared" si="3"/>
        <v>77741.37</v>
      </c>
      <c r="M52"/>
      <c r="N52" s="65">
        <f t="shared" si="4"/>
        <v>111059.1</v>
      </c>
      <c r="O52" s="65">
        <f t="shared" si="5"/>
        <v>77741.37</v>
      </c>
      <c r="P52" s="18"/>
      <c r="Q52" s="173">
        <v>55529.55</v>
      </c>
      <c r="R52" s="165">
        <v>55529.55</v>
      </c>
      <c r="S52" s="154">
        <v>41133</v>
      </c>
      <c r="T52" s="159">
        <v>41133</v>
      </c>
      <c r="U52" s="154">
        <v>34277</v>
      </c>
      <c r="V52" s="138">
        <v>29806.25</v>
      </c>
      <c r="W52" s="133">
        <v>29806.25</v>
      </c>
      <c r="X52" s="131">
        <v>23845</v>
      </c>
      <c r="Y52" s="125">
        <f t="shared" si="6"/>
        <v>1</v>
      </c>
      <c r="AA52"/>
      <c r="AB52" s="219">
        <v>36960</v>
      </c>
      <c r="AC52" s="209" t="s">
        <v>271</v>
      </c>
    </row>
    <row r="53" spans="1:29" s="126" customFormat="1" ht="24" customHeight="1" x14ac:dyDescent="0.35">
      <c r="A53" t="s">
        <v>58</v>
      </c>
      <c r="B53"/>
      <c r="C53" s="88" t="s">
        <v>209</v>
      </c>
      <c r="D53" s="80">
        <f t="shared" si="11"/>
        <v>175450</v>
      </c>
      <c r="E53" s="81">
        <f t="shared" si="11"/>
        <v>122810</v>
      </c>
      <c r="F53" s="8"/>
      <c r="G53" s="18"/>
      <c r="H53" s="30">
        <f t="shared" si="1"/>
        <v>175450</v>
      </c>
      <c r="I53" s="31">
        <f t="shared" si="1"/>
        <v>122810</v>
      </c>
      <c r="J53" s="8"/>
      <c r="K53" s="65">
        <f t="shared" si="2"/>
        <v>175440.6</v>
      </c>
      <c r="L53" s="65">
        <f t="shared" si="3"/>
        <v>122808.42</v>
      </c>
      <c r="M53"/>
      <c r="N53" s="65">
        <f t="shared" si="4"/>
        <v>175440.6</v>
      </c>
      <c r="O53" s="65">
        <f t="shared" si="5"/>
        <v>122808.42</v>
      </c>
      <c r="P53" s="18"/>
      <c r="Q53" s="170">
        <v>87720.3</v>
      </c>
      <c r="R53" s="165">
        <v>87720.3</v>
      </c>
      <c r="S53" s="154">
        <v>64978</v>
      </c>
      <c r="T53" s="159">
        <v>64978</v>
      </c>
      <c r="U53" s="154">
        <v>54148</v>
      </c>
      <c r="V53" s="138">
        <v>47085</v>
      </c>
      <c r="W53" s="133">
        <v>47085</v>
      </c>
      <c r="X53" s="131">
        <v>37668</v>
      </c>
      <c r="Y53" s="125">
        <f t="shared" si="6"/>
        <v>1</v>
      </c>
      <c r="AA53"/>
      <c r="AB53" s="219">
        <v>56920</v>
      </c>
      <c r="AC53" s="209" t="s">
        <v>272</v>
      </c>
    </row>
    <row r="54" spans="1:29" s="126" customFormat="1" ht="24" customHeight="1" x14ac:dyDescent="0.35">
      <c r="A54" t="s">
        <v>58</v>
      </c>
      <c r="B54"/>
      <c r="C54" s="15"/>
      <c r="D54" s="68"/>
      <c r="E54" s="69"/>
      <c r="F54" s="8"/>
      <c r="G54" s="18"/>
      <c r="H54" s="30">
        <f t="shared" si="1"/>
        <v>10</v>
      </c>
      <c r="I54" s="31">
        <f t="shared" si="1"/>
        <v>10</v>
      </c>
      <c r="J54" s="25"/>
      <c r="K54" s="65">
        <f t="shared" si="2"/>
        <v>0</v>
      </c>
      <c r="L54" s="65">
        <f t="shared" si="3"/>
        <v>0</v>
      </c>
      <c r="M54" s="18"/>
      <c r="N54" s="65">
        <f t="shared" si="4"/>
        <v>0</v>
      </c>
      <c r="O54" s="65">
        <f t="shared" si="5"/>
        <v>0</v>
      </c>
      <c r="P54" s="18"/>
      <c r="Q54" s="170">
        <v>0</v>
      </c>
      <c r="R54" s="165">
        <v>0</v>
      </c>
      <c r="S54" s="153"/>
      <c r="T54" s="153"/>
      <c r="U54" s="153"/>
      <c r="V54" s="133">
        <v>0</v>
      </c>
      <c r="W54" s="133">
        <v>0</v>
      </c>
      <c r="X54" s="127"/>
      <c r="Y54" s="125" t="e">
        <f t="shared" si="6"/>
        <v>#DIV/0!</v>
      </c>
      <c r="AA54"/>
      <c r="AB54" s="219"/>
      <c r="AC54" s="209"/>
    </row>
    <row r="55" spans="1:29" s="126" customFormat="1" ht="24" customHeight="1" x14ac:dyDescent="0.35">
      <c r="A55" t="s">
        <v>58</v>
      </c>
      <c r="B55"/>
      <c r="C55" s="76" t="s">
        <v>21</v>
      </c>
      <c r="D55" s="74"/>
      <c r="E55" s="75"/>
      <c r="F55" s="73"/>
      <c r="G55" s="18"/>
      <c r="H55" s="30">
        <f t="shared" si="1"/>
        <v>10</v>
      </c>
      <c r="I55" s="31">
        <f t="shared" si="1"/>
        <v>10</v>
      </c>
      <c r="J55" s="25"/>
      <c r="K55" s="65">
        <f t="shared" si="2"/>
        <v>0</v>
      </c>
      <c r="L55" s="65">
        <f t="shared" si="3"/>
        <v>0</v>
      </c>
      <c r="M55" s="18"/>
      <c r="N55" s="65">
        <f t="shared" si="4"/>
        <v>0</v>
      </c>
      <c r="O55" s="65">
        <f t="shared" si="5"/>
        <v>0</v>
      </c>
      <c r="P55" s="18"/>
      <c r="Q55" s="170">
        <v>0</v>
      </c>
      <c r="R55" s="165">
        <v>0</v>
      </c>
      <c r="S55" s="153"/>
      <c r="T55" s="153"/>
      <c r="U55" s="153"/>
      <c r="V55" s="133"/>
      <c r="W55" s="133"/>
      <c r="X55" s="127"/>
      <c r="Y55" s="125" t="e">
        <f t="shared" si="6"/>
        <v>#DIV/0!</v>
      </c>
      <c r="AA55"/>
      <c r="AB55" s="219">
        <v>22750</v>
      </c>
      <c r="AC55" s="209" t="s">
        <v>273</v>
      </c>
    </row>
    <row r="56" spans="1:29" s="126" customFormat="1" ht="24" customHeight="1" x14ac:dyDescent="0.35">
      <c r="A56" t="s">
        <v>58</v>
      </c>
      <c r="B56"/>
      <c r="C56" s="82" t="s">
        <v>210</v>
      </c>
      <c r="D56" s="80">
        <f t="shared" si="11"/>
        <v>31250</v>
      </c>
      <c r="E56" s="81">
        <f t="shared" si="11"/>
        <v>21880</v>
      </c>
      <c r="F56" s="8"/>
      <c r="G56" s="18"/>
      <c r="H56" s="30">
        <f t="shared" si="1"/>
        <v>31250</v>
      </c>
      <c r="I56" s="31">
        <f t="shared" si="1"/>
        <v>21880</v>
      </c>
      <c r="J56" s="25"/>
      <c r="K56" s="65">
        <f t="shared" si="2"/>
        <v>31247.100000000002</v>
      </c>
      <c r="L56" s="65">
        <f t="shared" si="3"/>
        <v>21872.97</v>
      </c>
      <c r="M56" s="18"/>
      <c r="N56" s="65">
        <f t="shared" si="4"/>
        <v>31247.100000000002</v>
      </c>
      <c r="O56" s="65">
        <f t="shared" si="5"/>
        <v>21872.97</v>
      </c>
      <c r="P56" s="18"/>
      <c r="Q56" s="170">
        <v>15623.550000000001</v>
      </c>
      <c r="R56" s="165">
        <v>15623.550000000001</v>
      </c>
      <c r="S56" s="154">
        <v>11573</v>
      </c>
      <c r="T56" s="159">
        <v>9644</v>
      </c>
      <c r="U56" s="154">
        <v>9644</v>
      </c>
      <c r="V56" s="138">
        <v>8386.25</v>
      </c>
      <c r="W56" s="133">
        <v>8386.25</v>
      </c>
      <c r="X56" s="131">
        <v>6709</v>
      </c>
      <c r="Y56" s="125">
        <f t="shared" si="6"/>
        <v>1</v>
      </c>
      <c r="AA56"/>
      <c r="AB56" s="219">
        <v>31280</v>
      </c>
      <c r="AC56" s="209" t="s">
        <v>274</v>
      </c>
    </row>
    <row r="57" spans="1:29" s="126" customFormat="1" ht="24" customHeight="1" x14ac:dyDescent="0.35">
      <c r="A57" t="s">
        <v>58</v>
      </c>
      <c r="B57"/>
      <c r="C57" s="82" t="s">
        <v>211</v>
      </c>
      <c r="D57" s="80">
        <f t="shared" si="11"/>
        <v>48870</v>
      </c>
      <c r="E57" s="81">
        <f t="shared" si="11"/>
        <v>34210</v>
      </c>
      <c r="F57" s="8"/>
      <c r="G57" s="18"/>
      <c r="H57" s="30">
        <f t="shared" si="1"/>
        <v>48870</v>
      </c>
      <c r="I57" s="31">
        <f t="shared" si="1"/>
        <v>34210</v>
      </c>
      <c r="J57" s="25"/>
      <c r="K57" s="65">
        <f t="shared" si="2"/>
        <v>48867.3</v>
      </c>
      <c r="L57" s="65">
        <f t="shared" si="3"/>
        <v>34207.11</v>
      </c>
      <c r="M57" s="18"/>
      <c r="N57" s="65">
        <f t="shared" si="4"/>
        <v>48867.3</v>
      </c>
      <c r="O57" s="65">
        <f t="shared" si="5"/>
        <v>34207.11</v>
      </c>
      <c r="P57" s="18"/>
      <c r="Q57" s="170">
        <v>24433.65</v>
      </c>
      <c r="R57" s="165">
        <v>24433.65</v>
      </c>
      <c r="S57" s="154">
        <v>18099</v>
      </c>
      <c r="T57" s="159">
        <v>15083</v>
      </c>
      <c r="U57" s="154">
        <v>15083</v>
      </c>
      <c r="V57" s="138">
        <v>13115</v>
      </c>
      <c r="W57" s="133">
        <v>13115</v>
      </c>
      <c r="X57" s="131">
        <v>10492</v>
      </c>
      <c r="Y57" s="125">
        <f t="shared" si="6"/>
        <v>1</v>
      </c>
      <c r="AA57"/>
      <c r="AB57" s="219">
        <v>38400</v>
      </c>
      <c r="AC57" s="209" t="s">
        <v>275</v>
      </c>
    </row>
    <row r="58" spans="1:29" s="126" customFormat="1" ht="24" customHeight="1" thickBot="1" x14ac:dyDescent="0.4">
      <c r="A58" t="s">
        <v>58</v>
      </c>
      <c r="B58"/>
      <c r="C58" s="82" t="s">
        <v>212</v>
      </c>
      <c r="D58" s="80">
        <f t="shared" si="11"/>
        <v>109520</v>
      </c>
      <c r="E58" s="81">
        <f t="shared" si="11"/>
        <v>76660</v>
      </c>
      <c r="F58" s="8"/>
      <c r="G58" s="18"/>
      <c r="H58" s="30">
        <f t="shared" si="1"/>
        <v>109520</v>
      </c>
      <c r="I58" s="31">
        <f t="shared" si="1"/>
        <v>76660</v>
      </c>
      <c r="J58" s="25"/>
      <c r="K58" s="65">
        <f t="shared" si="2"/>
        <v>109512</v>
      </c>
      <c r="L58" s="65">
        <f t="shared" si="3"/>
        <v>76658.399999999994</v>
      </c>
      <c r="M58" s="18"/>
      <c r="N58" s="65">
        <f t="shared" si="4"/>
        <v>109512</v>
      </c>
      <c r="O58" s="65">
        <f t="shared" si="5"/>
        <v>76658.399999999994</v>
      </c>
      <c r="P58" s="18"/>
      <c r="Q58" s="170">
        <v>54756</v>
      </c>
      <c r="R58" s="165">
        <v>54756</v>
      </c>
      <c r="S58" s="154">
        <v>40560</v>
      </c>
      <c r="T58" s="159">
        <v>33800</v>
      </c>
      <c r="U58" s="154">
        <v>33800</v>
      </c>
      <c r="V58" s="138">
        <v>29391.25</v>
      </c>
      <c r="W58" s="133">
        <v>29391.25</v>
      </c>
      <c r="X58" s="131">
        <v>23513</v>
      </c>
      <c r="Y58" s="125">
        <f t="shared" si="6"/>
        <v>1</v>
      </c>
      <c r="AA58"/>
      <c r="AB58" s="203"/>
    </row>
    <row r="59" spans="1:29" s="126" customFormat="1" ht="24" customHeight="1" x14ac:dyDescent="0.35">
      <c r="A59" t="s">
        <v>58</v>
      </c>
      <c r="B59"/>
      <c r="C59" s="13"/>
      <c r="D59" s="68"/>
      <c r="E59" s="69"/>
      <c r="F59" s="8"/>
      <c r="G59" s="18"/>
      <c r="H59" s="30">
        <f t="shared" si="1"/>
        <v>10</v>
      </c>
      <c r="I59" s="31">
        <f t="shared" si="1"/>
        <v>10</v>
      </c>
      <c r="J59" s="25"/>
      <c r="K59" s="65">
        <f t="shared" si="2"/>
        <v>0</v>
      </c>
      <c r="L59" s="65">
        <f t="shared" si="3"/>
        <v>0</v>
      </c>
      <c r="M59" s="18"/>
      <c r="N59" s="65">
        <f t="shared" si="4"/>
        <v>0</v>
      </c>
      <c r="O59" s="65">
        <f t="shared" si="5"/>
        <v>0</v>
      </c>
      <c r="P59" s="18"/>
      <c r="Q59" s="170">
        <v>0</v>
      </c>
      <c r="R59" s="165">
        <v>0</v>
      </c>
      <c r="S59" s="153"/>
      <c r="T59" s="153"/>
      <c r="U59" s="153"/>
      <c r="V59" s="133">
        <v>0</v>
      </c>
      <c r="W59" s="133">
        <v>0</v>
      </c>
      <c r="X59" s="127"/>
      <c r="Y59" s="125" t="e">
        <f t="shared" si="6"/>
        <v>#DIV/0!</v>
      </c>
      <c r="AA59"/>
      <c r="AB59" s="210"/>
      <c r="AC59" s="211" t="s">
        <v>278</v>
      </c>
    </row>
    <row r="60" spans="1:29" s="126" customFormat="1" ht="24" customHeight="1" x14ac:dyDescent="0.35">
      <c r="A60" t="s">
        <v>58</v>
      </c>
      <c r="B60"/>
      <c r="C60" s="76" t="s">
        <v>22</v>
      </c>
      <c r="D60" s="74"/>
      <c r="E60" s="75"/>
      <c r="F60" s="73"/>
      <c r="G60" s="18"/>
      <c r="H60" s="30">
        <f t="shared" si="1"/>
        <v>10</v>
      </c>
      <c r="I60" s="31">
        <f t="shared" si="1"/>
        <v>10</v>
      </c>
      <c r="J60" s="25"/>
      <c r="K60" s="65">
        <f t="shared" si="2"/>
        <v>0</v>
      </c>
      <c r="L60" s="65">
        <f t="shared" si="3"/>
        <v>0</v>
      </c>
      <c r="M60" s="18"/>
      <c r="N60" s="65">
        <f t="shared" si="4"/>
        <v>0</v>
      </c>
      <c r="O60" s="65">
        <f t="shared" si="5"/>
        <v>0</v>
      </c>
      <c r="P60" s="18"/>
      <c r="Q60" s="170">
        <v>0</v>
      </c>
      <c r="R60" s="165">
        <v>0</v>
      </c>
      <c r="S60" s="153"/>
      <c r="T60" s="153"/>
      <c r="U60" s="153"/>
      <c r="V60" s="133"/>
      <c r="W60" s="133"/>
      <c r="X60" s="127"/>
      <c r="Y60" s="125" t="e">
        <f t="shared" si="6"/>
        <v>#DIV/0!</v>
      </c>
      <c r="AA60"/>
      <c r="AB60" s="220">
        <v>22374</v>
      </c>
      <c r="AC60" s="212" t="s">
        <v>116</v>
      </c>
    </row>
    <row r="61" spans="1:29" s="126" customFormat="1" ht="24" customHeight="1" x14ac:dyDescent="0.35">
      <c r="A61" t="s">
        <v>58</v>
      </c>
      <c r="B61"/>
      <c r="C61" s="83" t="s">
        <v>224</v>
      </c>
      <c r="D61" s="80">
        <f t="shared" si="11"/>
        <v>53480</v>
      </c>
      <c r="E61" s="81">
        <f t="shared" si="11"/>
        <v>37430</v>
      </c>
      <c r="F61" s="7"/>
      <c r="G61" s="18"/>
      <c r="H61" s="30">
        <f t="shared" si="1"/>
        <v>53480</v>
      </c>
      <c r="I61" s="31">
        <f t="shared" si="1"/>
        <v>37430</v>
      </c>
      <c r="J61" s="25"/>
      <c r="K61" s="65">
        <f t="shared" si="2"/>
        <v>53470.8</v>
      </c>
      <c r="L61" s="65">
        <f t="shared" si="3"/>
        <v>37429.56</v>
      </c>
      <c r="M61" s="18"/>
      <c r="N61" s="65">
        <f t="shared" si="4"/>
        <v>53470.8</v>
      </c>
      <c r="O61" s="65">
        <f t="shared" si="5"/>
        <v>37429.56</v>
      </c>
      <c r="P61" s="18"/>
      <c r="Q61" s="170">
        <v>26735.4</v>
      </c>
      <c r="R61" s="165">
        <v>26735.4</v>
      </c>
      <c r="S61" s="154">
        <v>19804</v>
      </c>
      <c r="T61" s="159">
        <v>19804</v>
      </c>
      <c r="U61" s="154">
        <v>16503</v>
      </c>
      <c r="V61" s="138">
        <v>14350</v>
      </c>
      <c r="W61" s="133">
        <v>14350</v>
      </c>
      <c r="X61" s="131">
        <v>11480</v>
      </c>
      <c r="Y61" s="125">
        <f t="shared" si="6"/>
        <v>1</v>
      </c>
      <c r="AA61"/>
      <c r="AB61" s="220">
        <v>37290</v>
      </c>
      <c r="AC61" s="212" t="s">
        <v>117</v>
      </c>
    </row>
    <row r="62" spans="1:29" s="126" customFormat="1" ht="24" customHeight="1" x14ac:dyDescent="0.35">
      <c r="A62" t="s">
        <v>58</v>
      </c>
      <c r="B62"/>
      <c r="C62" s="79" t="s">
        <v>223</v>
      </c>
      <c r="D62" s="80">
        <f t="shared" si="11"/>
        <v>171800</v>
      </c>
      <c r="E62" s="81">
        <f t="shared" si="11"/>
        <v>120260</v>
      </c>
      <c r="F62" s="7"/>
      <c r="G62" s="18"/>
      <c r="H62" s="30">
        <f t="shared" si="1"/>
        <v>171800</v>
      </c>
      <c r="I62" s="31">
        <f t="shared" si="1"/>
        <v>120260</v>
      </c>
      <c r="J62" s="25"/>
      <c r="K62" s="65">
        <f t="shared" si="2"/>
        <v>171790.2</v>
      </c>
      <c r="L62" s="65">
        <f t="shared" si="3"/>
        <v>120253.14</v>
      </c>
      <c r="M62" s="18"/>
      <c r="N62" s="65">
        <f t="shared" si="4"/>
        <v>171790.2</v>
      </c>
      <c r="O62" s="65">
        <f t="shared" si="5"/>
        <v>120253.14</v>
      </c>
      <c r="P62" s="18"/>
      <c r="Q62" s="170">
        <v>85895.1</v>
      </c>
      <c r="R62" s="165">
        <v>85895.1</v>
      </c>
      <c r="S62" s="154">
        <v>63626</v>
      </c>
      <c r="T62" s="159">
        <v>63626</v>
      </c>
      <c r="U62" s="154">
        <v>53021</v>
      </c>
      <c r="V62" s="138">
        <v>46105</v>
      </c>
      <c r="W62" s="133">
        <v>46105</v>
      </c>
      <c r="X62" s="131">
        <v>36884</v>
      </c>
      <c r="Y62" s="125">
        <f t="shared" si="6"/>
        <v>1</v>
      </c>
      <c r="AA62"/>
      <c r="AB62" s="220">
        <v>44748</v>
      </c>
      <c r="AC62" s="212" t="s">
        <v>118</v>
      </c>
    </row>
    <row r="63" spans="1:29" s="126" customFormat="1" ht="24" customHeight="1" x14ac:dyDescent="0.35">
      <c r="A63" t="s">
        <v>58</v>
      </c>
      <c r="B63"/>
      <c r="C63" s="83" t="s">
        <v>222</v>
      </c>
      <c r="D63" s="80">
        <f t="shared" si="11"/>
        <v>61490</v>
      </c>
      <c r="E63" s="81">
        <f t="shared" si="11"/>
        <v>43050</v>
      </c>
      <c r="F63" s="7"/>
      <c r="G63" s="18"/>
      <c r="H63" s="30">
        <f t="shared" si="1"/>
        <v>61490</v>
      </c>
      <c r="I63" s="31">
        <f t="shared" si="1"/>
        <v>43050</v>
      </c>
      <c r="J63" s="25"/>
      <c r="K63" s="65">
        <f t="shared" si="2"/>
        <v>61489.8</v>
      </c>
      <c r="L63" s="65">
        <f t="shared" si="3"/>
        <v>43042.86</v>
      </c>
      <c r="M63" s="18"/>
      <c r="N63" s="65">
        <f t="shared" si="4"/>
        <v>61489.8</v>
      </c>
      <c r="O63" s="65">
        <f t="shared" si="5"/>
        <v>43042.86</v>
      </c>
      <c r="P63" s="18"/>
      <c r="Q63" s="170">
        <v>30744.9</v>
      </c>
      <c r="R63" s="165">
        <v>30744.9</v>
      </c>
      <c r="S63" s="154">
        <v>22774</v>
      </c>
      <c r="T63" s="159">
        <v>22774</v>
      </c>
      <c r="U63" s="154">
        <v>18978</v>
      </c>
      <c r="V63" s="138">
        <v>16502.5</v>
      </c>
      <c r="W63" s="133">
        <v>16502.5</v>
      </c>
      <c r="X63" s="131">
        <v>13202</v>
      </c>
      <c r="Y63" s="125">
        <f t="shared" si="6"/>
        <v>1</v>
      </c>
      <c r="AA63"/>
      <c r="AB63" s="220">
        <v>67122</v>
      </c>
      <c r="AC63" s="212" t="s">
        <v>225</v>
      </c>
    </row>
    <row r="64" spans="1:29" s="126" customFormat="1" ht="24" customHeight="1" thickBot="1" x14ac:dyDescent="0.4">
      <c r="A64" t="s">
        <v>58</v>
      </c>
      <c r="B64"/>
      <c r="C64" s="83" t="s">
        <v>221</v>
      </c>
      <c r="D64" s="80">
        <f t="shared" si="11"/>
        <v>197560</v>
      </c>
      <c r="E64" s="81">
        <f t="shared" si="11"/>
        <v>138290</v>
      </c>
      <c r="F64" s="7"/>
      <c r="G64" s="18"/>
      <c r="H64" s="30">
        <f t="shared" si="1"/>
        <v>197560</v>
      </c>
      <c r="I64" s="31">
        <f t="shared" si="1"/>
        <v>138290</v>
      </c>
      <c r="J64" s="25"/>
      <c r="K64" s="65">
        <f t="shared" si="2"/>
        <v>197553.6</v>
      </c>
      <c r="L64" s="65">
        <f t="shared" si="3"/>
        <v>138287.51999999999</v>
      </c>
      <c r="M64" s="18"/>
      <c r="N64" s="65">
        <f t="shared" si="4"/>
        <v>197553.6</v>
      </c>
      <c r="O64" s="65">
        <f t="shared" si="5"/>
        <v>138287.51999999999</v>
      </c>
      <c r="P64" s="18"/>
      <c r="Q64" s="170">
        <v>98776.8</v>
      </c>
      <c r="R64" s="165">
        <v>98776.8</v>
      </c>
      <c r="S64" s="154">
        <v>73168</v>
      </c>
      <c r="T64" s="159">
        <v>73168</v>
      </c>
      <c r="U64" s="154">
        <v>60973</v>
      </c>
      <c r="V64" s="138">
        <v>53020</v>
      </c>
      <c r="W64" s="133">
        <v>53020</v>
      </c>
      <c r="X64" s="131">
        <v>42416</v>
      </c>
      <c r="Y64" s="125">
        <f t="shared" si="6"/>
        <v>1</v>
      </c>
      <c r="AA64"/>
      <c r="AB64" s="203"/>
    </row>
    <row r="65" spans="1:29" s="126" customFormat="1" ht="24" customHeight="1" x14ac:dyDescent="0.35">
      <c r="A65"/>
      <c r="B65"/>
      <c r="C65" s="9"/>
      <c r="D65" s="68"/>
      <c r="E65" s="69"/>
      <c r="F65" s="7"/>
      <c r="G65" s="18"/>
      <c r="H65" s="30">
        <f t="shared" si="1"/>
        <v>10</v>
      </c>
      <c r="I65" s="31">
        <f t="shared" si="1"/>
        <v>10</v>
      </c>
      <c r="J65" s="25"/>
      <c r="K65" s="65">
        <f t="shared" si="2"/>
        <v>0</v>
      </c>
      <c r="L65" s="65">
        <f t="shared" si="3"/>
        <v>0</v>
      </c>
      <c r="M65" s="18"/>
      <c r="N65" s="65">
        <f t="shared" si="4"/>
        <v>0</v>
      </c>
      <c r="O65" s="65">
        <f t="shared" si="5"/>
        <v>0</v>
      </c>
      <c r="P65" s="18"/>
      <c r="Q65" s="170">
        <v>0</v>
      </c>
      <c r="R65" s="165">
        <v>0</v>
      </c>
      <c r="S65" s="153"/>
      <c r="T65" s="153"/>
      <c r="U65" s="153"/>
      <c r="V65" s="133">
        <v>0</v>
      </c>
      <c r="W65" s="133">
        <v>0</v>
      </c>
      <c r="X65" s="127"/>
      <c r="Y65" s="125" t="e">
        <f t="shared" si="6"/>
        <v>#DIV/0!</v>
      </c>
      <c r="AA65"/>
      <c r="AB65" s="213"/>
      <c r="AC65" s="214" t="s">
        <v>277</v>
      </c>
    </row>
    <row r="66" spans="1:29" s="126" customFormat="1" ht="24" customHeight="1" x14ac:dyDescent="0.35">
      <c r="A66" t="s">
        <v>58</v>
      </c>
      <c r="B66"/>
      <c r="C66" s="76" t="s">
        <v>27</v>
      </c>
      <c r="D66" s="74"/>
      <c r="E66" s="75"/>
      <c r="F66" s="73"/>
      <c r="G66" s="18"/>
      <c r="H66" s="30">
        <f t="shared" si="1"/>
        <v>10</v>
      </c>
      <c r="I66" s="31">
        <f t="shared" si="1"/>
        <v>10</v>
      </c>
      <c r="J66" s="25"/>
      <c r="K66" s="65">
        <f t="shared" si="2"/>
        <v>0</v>
      </c>
      <c r="L66" s="65">
        <f t="shared" si="3"/>
        <v>0</v>
      </c>
      <c r="M66" s="18"/>
      <c r="N66" s="65">
        <f t="shared" si="4"/>
        <v>0</v>
      </c>
      <c r="O66" s="65">
        <f t="shared" si="5"/>
        <v>0</v>
      </c>
      <c r="P66" s="18"/>
      <c r="Q66" s="170">
        <v>0</v>
      </c>
      <c r="R66" s="165">
        <v>0</v>
      </c>
      <c r="S66" s="153"/>
      <c r="T66" s="153"/>
      <c r="U66" s="153"/>
      <c r="V66" s="133"/>
      <c r="W66" s="133"/>
      <c r="X66" s="127"/>
      <c r="Y66" s="125" t="e">
        <f t="shared" si="6"/>
        <v>#DIV/0!</v>
      </c>
      <c r="AA66"/>
      <c r="AB66" s="221">
        <v>23222.7</v>
      </c>
      <c r="AC66" s="215" t="s">
        <v>220</v>
      </c>
    </row>
    <row r="67" spans="1:29" s="126" customFormat="1" ht="24" customHeight="1" x14ac:dyDescent="0.35">
      <c r="A67" t="s">
        <v>58</v>
      </c>
      <c r="B67"/>
      <c r="C67" s="79" t="s">
        <v>28</v>
      </c>
      <c r="D67" s="80">
        <f t="shared" ref="D67:E72" si="12">H67</f>
        <v>35540</v>
      </c>
      <c r="E67" s="81">
        <f t="shared" si="12"/>
        <v>24880</v>
      </c>
      <c r="F67" s="10"/>
      <c r="G67" s="18"/>
      <c r="H67" s="30">
        <f t="shared" si="1"/>
        <v>35540</v>
      </c>
      <c r="I67" s="31">
        <f t="shared" si="1"/>
        <v>24880</v>
      </c>
      <c r="J67" s="25"/>
      <c r="K67" s="65">
        <f t="shared" si="2"/>
        <v>35532</v>
      </c>
      <c r="L67" s="65">
        <f t="shared" si="3"/>
        <v>24872.399999999998</v>
      </c>
      <c r="M67" s="18"/>
      <c r="N67" s="65">
        <f t="shared" si="4"/>
        <v>35532</v>
      </c>
      <c r="O67" s="65">
        <f t="shared" si="5"/>
        <v>24872.399999999998</v>
      </c>
      <c r="P67" s="18"/>
      <c r="Q67" s="170">
        <v>17766</v>
      </c>
      <c r="R67" s="165">
        <v>17766</v>
      </c>
      <c r="S67" s="154">
        <v>13160</v>
      </c>
      <c r="T67" s="159">
        <v>13160</v>
      </c>
      <c r="U67" s="154">
        <v>10966</v>
      </c>
      <c r="V67" s="138">
        <v>9535</v>
      </c>
      <c r="W67" s="133">
        <v>9535</v>
      </c>
      <c r="X67" s="131">
        <v>7628</v>
      </c>
      <c r="Y67" s="125">
        <f t="shared" si="6"/>
        <v>1</v>
      </c>
      <c r="AA67"/>
      <c r="AB67" s="221">
        <v>44421.75</v>
      </c>
      <c r="AC67" s="215" t="s">
        <v>207</v>
      </c>
    </row>
    <row r="68" spans="1:29" s="126" customFormat="1" ht="24" customHeight="1" x14ac:dyDescent="0.35">
      <c r="A68" t="s">
        <v>58</v>
      </c>
      <c r="B68"/>
      <c r="C68" s="79" t="s">
        <v>29</v>
      </c>
      <c r="D68" s="80">
        <f t="shared" si="12"/>
        <v>66510</v>
      </c>
      <c r="E68" s="81">
        <f t="shared" si="12"/>
        <v>46560</v>
      </c>
      <c r="F68" s="10"/>
      <c r="G68" s="18"/>
      <c r="H68" s="30">
        <f t="shared" si="1"/>
        <v>66510</v>
      </c>
      <c r="I68" s="31">
        <f t="shared" si="1"/>
        <v>46560</v>
      </c>
      <c r="J68" s="25"/>
      <c r="K68" s="65">
        <f t="shared" si="2"/>
        <v>66501</v>
      </c>
      <c r="L68" s="65">
        <f t="shared" si="3"/>
        <v>46550.7</v>
      </c>
      <c r="M68" s="18"/>
      <c r="N68" s="65">
        <f t="shared" si="4"/>
        <v>66501</v>
      </c>
      <c r="O68" s="65">
        <f t="shared" si="5"/>
        <v>46550.7</v>
      </c>
      <c r="P68" s="18"/>
      <c r="Q68" s="170">
        <v>33250.5</v>
      </c>
      <c r="R68" s="165">
        <v>33250.5</v>
      </c>
      <c r="S68" s="154">
        <v>24630</v>
      </c>
      <c r="T68" s="159">
        <v>24630</v>
      </c>
      <c r="U68" s="154">
        <v>20525</v>
      </c>
      <c r="V68" s="138">
        <v>17847.5</v>
      </c>
      <c r="W68" s="133">
        <v>17847.5</v>
      </c>
      <c r="X68" s="131">
        <v>14278</v>
      </c>
      <c r="Y68" s="125">
        <f t="shared" si="6"/>
        <v>1</v>
      </c>
      <c r="AA68"/>
      <c r="AB68" s="221">
        <v>55529.55</v>
      </c>
      <c r="AC68" s="215" t="s">
        <v>208</v>
      </c>
    </row>
    <row r="69" spans="1:29" s="126" customFormat="1" ht="24" customHeight="1" x14ac:dyDescent="0.35">
      <c r="A69" t="s">
        <v>58</v>
      </c>
      <c r="B69"/>
      <c r="C69" s="79" t="s">
        <v>30</v>
      </c>
      <c r="D69" s="80">
        <f t="shared" si="12"/>
        <v>92620</v>
      </c>
      <c r="E69" s="81">
        <f t="shared" si="12"/>
        <v>64840</v>
      </c>
      <c r="F69" s="10"/>
      <c r="G69" s="18"/>
      <c r="H69" s="30">
        <f t="shared" si="1"/>
        <v>92620</v>
      </c>
      <c r="I69" s="31">
        <f t="shared" si="1"/>
        <v>64840</v>
      </c>
      <c r="J69" s="25"/>
      <c r="K69" s="65">
        <f t="shared" si="2"/>
        <v>92615.400000000009</v>
      </c>
      <c r="L69" s="65">
        <f t="shared" si="3"/>
        <v>64830.78</v>
      </c>
      <c r="M69" s="18"/>
      <c r="N69" s="65">
        <f t="shared" si="4"/>
        <v>92615.400000000009</v>
      </c>
      <c r="O69" s="65">
        <f t="shared" si="5"/>
        <v>64830.78</v>
      </c>
      <c r="P69" s="18"/>
      <c r="Q69" s="170">
        <v>46307.700000000004</v>
      </c>
      <c r="R69" s="165">
        <v>46307.700000000004</v>
      </c>
      <c r="S69" s="154">
        <v>34302</v>
      </c>
      <c r="T69" s="159">
        <v>34302</v>
      </c>
      <c r="U69" s="154">
        <v>28585</v>
      </c>
      <c r="V69" s="138">
        <v>24856.25</v>
      </c>
      <c r="W69" s="133">
        <v>24856.25</v>
      </c>
      <c r="X69" s="131">
        <v>19885</v>
      </c>
      <c r="Y69" s="125">
        <f t="shared" si="6"/>
        <v>1</v>
      </c>
      <c r="AA69"/>
      <c r="AB69" s="221">
        <v>87720.3</v>
      </c>
      <c r="AC69" s="215" t="s">
        <v>209</v>
      </c>
    </row>
    <row r="70" spans="1:29" s="126" customFormat="1" ht="15.6" customHeight="1" x14ac:dyDescent="0.35">
      <c r="A70" t="s">
        <v>58</v>
      </c>
      <c r="B70"/>
      <c r="C70" s="1"/>
      <c r="D70" s="68"/>
      <c r="E70" s="69"/>
      <c r="F70" s="10"/>
      <c r="G70" s="18"/>
      <c r="H70" s="30">
        <f t="shared" si="1"/>
        <v>10</v>
      </c>
      <c r="I70" s="31">
        <f t="shared" si="1"/>
        <v>10</v>
      </c>
      <c r="J70" s="25"/>
      <c r="K70" s="65">
        <f t="shared" si="2"/>
        <v>0</v>
      </c>
      <c r="L70" s="65">
        <f t="shared" si="3"/>
        <v>0</v>
      </c>
      <c r="M70" s="18"/>
      <c r="N70" s="65">
        <f t="shared" si="4"/>
        <v>0</v>
      </c>
      <c r="O70" s="65">
        <f t="shared" si="5"/>
        <v>0</v>
      </c>
      <c r="P70" s="18"/>
      <c r="Q70" s="170">
        <v>0</v>
      </c>
      <c r="R70" s="165">
        <v>0</v>
      </c>
      <c r="S70" s="153"/>
      <c r="T70" s="153"/>
      <c r="U70" s="153"/>
      <c r="V70" s="133">
        <v>0</v>
      </c>
      <c r="W70" s="133">
        <v>0</v>
      </c>
      <c r="X70" s="127"/>
      <c r="Y70" s="125" t="e">
        <f t="shared" si="6"/>
        <v>#DIV/0!</v>
      </c>
      <c r="AA70"/>
      <c r="AB70" s="203"/>
    </row>
    <row r="71" spans="1:29" s="126" customFormat="1" ht="24" customHeight="1" thickBot="1" x14ac:dyDescent="0.4">
      <c r="A71" t="s">
        <v>58</v>
      </c>
      <c r="B71"/>
      <c r="C71" s="76" t="s">
        <v>31</v>
      </c>
      <c r="D71" s="74"/>
      <c r="E71" s="75"/>
      <c r="F71" s="77"/>
      <c r="G71" s="18"/>
      <c r="H71" s="30">
        <f t="shared" ref="H71:I108" si="13">MROUND(K71+5,10)</f>
        <v>10</v>
      </c>
      <c r="I71" s="31">
        <f t="shared" si="13"/>
        <v>10</v>
      </c>
      <c r="J71" s="25"/>
      <c r="K71" s="65">
        <f t="shared" si="2"/>
        <v>0</v>
      </c>
      <c r="L71" s="65">
        <f t="shared" si="3"/>
        <v>0</v>
      </c>
      <c r="M71" s="18"/>
      <c r="N71" s="65">
        <f t="shared" si="4"/>
        <v>0</v>
      </c>
      <c r="O71" s="65">
        <f t="shared" si="5"/>
        <v>0</v>
      </c>
      <c r="P71" s="18"/>
      <c r="Q71" s="170">
        <v>0</v>
      </c>
      <c r="R71" s="165">
        <v>0</v>
      </c>
      <c r="S71" s="153"/>
      <c r="T71" s="153"/>
      <c r="U71" s="153"/>
      <c r="V71" s="133"/>
      <c r="W71" s="133"/>
      <c r="X71" s="127"/>
      <c r="Y71" s="125" t="e">
        <f t="shared" ref="Y71:Y107" si="14">Q71/R71</f>
        <v>#DIV/0!</v>
      </c>
      <c r="AA71"/>
      <c r="AB71" s="203"/>
    </row>
    <row r="72" spans="1:29" s="126" customFormat="1" ht="24" customHeight="1" x14ac:dyDescent="0.35">
      <c r="A72" t="s">
        <v>58</v>
      </c>
      <c r="B72"/>
      <c r="C72" s="86" t="s">
        <v>32</v>
      </c>
      <c r="D72" s="80">
        <f t="shared" si="12"/>
        <v>87180</v>
      </c>
      <c r="E72" s="81">
        <f t="shared" si="12"/>
        <v>61030</v>
      </c>
      <c r="F72" s="5"/>
      <c r="G72" s="18"/>
      <c r="H72" s="30">
        <f t="shared" si="13"/>
        <v>87180</v>
      </c>
      <c r="I72" s="31">
        <f t="shared" si="13"/>
        <v>61030</v>
      </c>
      <c r="J72" s="25"/>
      <c r="K72" s="65">
        <f t="shared" ref="K72:K108" si="15">N72*$K$5</f>
        <v>87177.600000000006</v>
      </c>
      <c r="L72" s="65">
        <f t="shared" ref="L72:L108" si="16">O72*$L$5</f>
        <v>61024.32</v>
      </c>
      <c r="M72" s="18"/>
      <c r="N72" s="65">
        <f t="shared" ref="N72:N108" si="17">Q72*$N$5</f>
        <v>87177.600000000006</v>
      </c>
      <c r="O72" s="65">
        <f t="shared" ref="O72:O108" si="18">Q72*$O$5</f>
        <v>61024.32</v>
      </c>
      <c r="P72" s="18"/>
      <c r="Q72" s="170">
        <v>43588.800000000003</v>
      </c>
      <c r="R72" s="165">
        <v>43588.800000000003</v>
      </c>
      <c r="S72" s="154">
        <v>32288</v>
      </c>
      <c r="T72" s="159">
        <v>32288</v>
      </c>
      <c r="U72" s="154">
        <v>26906</v>
      </c>
      <c r="V72" s="138">
        <v>23396.25</v>
      </c>
      <c r="W72" s="133">
        <v>23396.25</v>
      </c>
      <c r="X72" s="131">
        <v>18717</v>
      </c>
      <c r="Y72" s="125">
        <f t="shared" si="14"/>
        <v>1</v>
      </c>
      <c r="AA72"/>
      <c r="AB72" s="216"/>
      <c r="AC72" s="217" t="s">
        <v>236</v>
      </c>
    </row>
    <row r="73" spans="1:29" s="126" customFormat="1" ht="24" customHeight="1" x14ac:dyDescent="0.35">
      <c r="A73"/>
      <c r="B73"/>
      <c r="C73" s="149"/>
      <c r="D73" s="93"/>
      <c r="E73" s="94"/>
      <c r="F73" s="5"/>
      <c r="G73" s="18"/>
      <c r="H73" s="30"/>
      <c r="I73" s="31"/>
      <c r="J73" s="25"/>
      <c r="K73" s="65"/>
      <c r="L73" s="65"/>
      <c r="M73" s="18"/>
      <c r="N73" s="65"/>
      <c r="O73" s="65"/>
      <c r="P73" s="18"/>
      <c r="Q73" s="170">
        <v>0</v>
      </c>
      <c r="R73" s="165">
        <v>0</v>
      </c>
      <c r="S73" s="153"/>
      <c r="T73" s="153"/>
      <c r="U73" s="153"/>
      <c r="V73" s="133">
        <v>0</v>
      </c>
      <c r="W73" s="133">
        <v>0</v>
      </c>
      <c r="X73" s="127"/>
      <c r="Y73" s="125" t="e">
        <f t="shared" si="14"/>
        <v>#DIV/0!</v>
      </c>
      <c r="AA73"/>
      <c r="AB73" s="222">
        <v>22876</v>
      </c>
      <c r="AC73" s="218" t="s">
        <v>107</v>
      </c>
    </row>
    <row r="74" spans="1:29" s="126" customFormat="1" ht="24" customHeight="1" x14ac:dyDescent="0.35">
      <c r="A74" t="s">
        <v>58</v>
      </c>
      <c r="B74"/>
      <c r="C74" s="76" t="s">
        <v>33</v>
      </c>
      <c r="D74" s="74"/>
      <c r="E74" s="75"/>
      <c r="F74" s="77"/>
      <c r="G74" s="18"/>
      <c r="H74" s="30">
        <f t="shared" si="13"/>
        <v>10</v>
      </c>
      <c r="I74" s="31">
        <f t="shared" si="13"/>
        <v>10</v>
      </c>
      <c r="J74" s="25"/>
      <c r="K74" s="65">
        <f t="shared" si="15"/>
        <v>0</v>
      </c>
      <c r="L74" s="65">
        <f t="shared" si="16"/>
        <v>0</v>
      </c>
      <c r="M74" s="18"/>
      <c r="N74" s="65">
        <f t="shared" si="17"/>
        <v>0</v>
      </c>
      <c r="O74" s="65">
        <f t="shared" si="18"/>
        <v>0</v>
      </c>
      <c r="P74" s="18"/>
      <c r="Q74" s="170">
        <v>0</v>
      </c>
      <c r="R74" s="165">
        <v>0</v>
      </c>
      <c r="S74" s="153"/>
      <c r="T74" s="153"/>
      <c r="U74" s="153"/>
      <c r="V74" s="133"/>
      <c r="W74" s="133"/>
      <c r="X74" s="127"/>
      <c r="Y74" s="125" t="e">
        <f t="shared" si="14"/>
        <v>#DIV/0!</v>
      </c>
      <c r="AA74"/>
      <c r="AB74" s="222">
        <v>23967</v>
      </c>
      <c r="AC74" s="218" t="s">
        <v>108</v>
      </c>
    </row>
    <row r="75" spans="1:29" s="126" customFormat="1" ht="24" customHeight="1" x14ac:dyDescent="0.35">
      <c r="A75" t="s">
        <v>58</v>
      </c>
      <c r="B75"/>
      <c r="C75" s="86" t="s">
        <v>64</v>
      </c>
      <c r="D75" s="80">
        <f t="shared" ref="D75:E88" si="19">H75</f>
        <v>108800</v>
      </c>
      <c r="E75" s="81">
        <f t="shared" si="19"/>
        <v>76160</v>
      </c>
      <c r="F75" s="5"/>
      <c r="G75" s="18"/>
      <c r="H75" s="30">
        <f t="shared" si="13"/>
        <v>108800</v>
      </c>
      <c r="I75" s="31">
        <f t="shared" si="13"/>
        <v>76160</v>
      </c>
      <c r="J75" s="25"/>
      <c r="K75" s="65">
        <f t="shared" si="15"/>
        <v>108796.5</v>
      </c>
      <c r="L75" s="65">
        <f t="shared" si="16"/>
        <v>76157.549999999988</v>
      </c>
      <c r="M75" s="18"/>
      <c r="N75" s="65">
        <f t="shared" si="17"/>
        <v>108796.5</v>
      </c>
      <c r="O75" s="65">
        <f t="shared" si="18"/>
        <v>76157.549999999988</v>
      </c>
      <c r="P75" s="18"/>
      <c r="Q75" s="170">
        <v>54398.25</v>
      </c>
      <c r="R75" s="165">
        <v>54398.25</v>
      </c>
      <c r="S75" s="154">
        <v>40295</v>
      </c>
      <c r="T75" s="159">
        <v>40295</v>
      </c>
      <c r="U75" s="154">
        <v>33579</v>
      </c>
      <c r="V75" s="138">
        <v>29198.75</v>
      </c>
      <c r="W75" s="133">
        <v>29198.75</v>
      </c>
      <c r="X75" s="131">
        <v>23359</v>
      </c>
      <c r="Y75" s="125">
        <f t="shared" si="14"/>
        <v>1</v>
      </c>
      <c r="AA75"/>
      <c r="AB75" s="222">
        <v>31818</v>
      </c>
      <c r="AC75" s="218" t="s">
        <v>159</v>
      </c>
    </row>
    <row r="76" spans="1:29" s="126" customFormat="1" ht="24" customHeight="1" x14ac:dyDescent="0.35">
      <c r="A76" t="s">
        <v>58</v>
      </c>
      <c r="B76"/>
      <c r="C76" s="16"/>
      <c r="D76" s="68"/>
      <c r="E76" s="69"/>
      <c r="F76" s="5"/>
      <c r="G76" s="18"/>
      <c r="H76" s="30">
        <f t="shared" si="13"/>
        <v>10</v>
      </c>
      <c r="I76" s="31">
        <f t="shared" si="13"/>
        <v>10</v>
      </c>
      <c r="J76" s="25"/>
      <c r="K76" s="65">
        <f t="shared" si="15"/>
        <v>0</v>
      </c>
      <c r="L76" s="65">
        <f t="shared" si="16"/>
        <v>0</v>
      </c>
      <c r="M76" s="18"/>
      <c r="N76" s="65">
        <f t="shared" si="17"/>
        <v>0</v>
      </c>
      <c r="O76" s="65">
        <f t="shared" si="18"/>
        <v>0</v>
      </c>
      <c r="P76" s="18"/>
      <c r="Q76" s="170">
        <v>0</v>
      </c>
      <c r="R76" s="165">
        <v>0</v>
      </c>
      <c r="S76" s="153"/>
      <c r="T76" s="153"/>
      <c r="U76" s="153"/>
      <c r="V76" s="133">
        <v>0</v>
      </c>
      <c r="W76" s="133">
        <v>0</v>
      </c>
      <c r="X76" s="127"/>
      <c r="Y76" s="125" t="e">
        <f t="shared" si="14"/>
        <v>#DIV/0!</v>
      </c>
      <c r="AA76"/>
      <c r="AB76" s="222">
        <v>33428</v>
      </c>
      <c r="AC76" s="218" t="s">
        <v>158</v>
      </c>
    </row>
    <row r="77" spans="1:29" s="126" customFormat="1" ht="24" customHeight="1" x14ac:dyDescent="0.35">
      <c r="A77" t="s">
        <v>58</v>
      </c>
      <c r="B77"/>
      <c r="C77" s="76" t="s">
        <v>34</v>
      </c>
      <c r="D77" s="74"/>
      <c r="E77" s="75"/>
      <c r="F77" s="77"/>
      <c r="G77" s="18"/>
      <c r="H77" s="30">
        <f t="shared" si="13"/>
        <v>10</v>
      </c>
      <c r="I77" s="31">
        <f t="shared" si="13"/>
        <v>10</v>
      </c>
      <c r="J77" s="25"/>
      <c r="K77" s="65">
        <f t="shared" si="15"/>
        <v>0</v>
      </c>
      <c r="L77" s="65">
        <f t="shared" si="16"/>
        <v>0</v>
      </c>
      <c r="M77" s="18"/>
      <c r="N77" s="65">
        <f t="shared" si="17"/>
        <v>0</v>
      </c>
      <c r="O77" s="65">
        <f t="shared" si="18"/>
        <v>0</v>
      </c>
      <c r="P77" s="18"/>
      <c r="Q77" s="170">
        <v>0</v>
      </c>
      <c r="R77" s="165">
        <v>0</v>
      </c>
      <c r="S77" s="153"/>
      <c r="T77" s="153"/>
      <c r="U77" s="153"/>
      <c r="V77" s="133"/>
      <c r="W77" s="133"/>
      <c r="X77" s="127"/>
      <c r="Y77" s="125" t="e">
        <f t="shared" si="14"/>
        <v>#DIV/0!</v>
      </c>
      <c r="AA77"/>
      <c r="AB77" s="222">
        <v>36681</v>
      </c>
      <c r="AC77" s="218" t="s">
        <v>160</v>
      </c>
    </row>
    <row r="78" spans="1:29" s="126" customFormat="1" ht="24" customHeight="1" x14ac:dyDescent="0.35">
      <c r="A78" t="s">
        <v>74</v>
      </c>
      <c r="B78"/>
      <c r="C78" s="79" t="s">
        <v>35</v>
      </c>
      <c r="D78" s="80"/>
      <c r="E78" s="81"/>
      <c r="F78" s="11"/>
      <c r="G78" s="18"/>
      <c r="H78" s="30">
        <f t="shared" si="13"/>
        <v>10</v>
      </c>
      <c r="I78" s="31">
        <f t="shared" si="13"/>
        <v>10</v>
      </c>
      <c r="J78" s="25"/>
      <c r="K78" s="65">
        <f t="shared" si="15"/>
        <v>0</v>
      </c>
      <c r="L78" s="65">
        <f t="shared" si="16"/>
        <v>0</v>
      </c>
      <c r="M78" s="18"/>
      <c r="N78" s="65">
        <f t="shared" si="17"/>
        <v>0</v>
      </c>
      <c r="O78" s="65">
        <f t="shared" si="18"/>
        <v>0</v>
      </c>
      <c r="P78" s="18"/>
      <c r="Q78" s="170">
        <v>0</v>
      </c>
      <c r="R78" s="165">
        <v>0</v>
      </c>
      <c r="S78" s="153">
        <v>0</v>
      </c>
      <c r="T78" s="153">
        <v>0</v>
      </c>
      <c r="U78" s="153">
        <v>0</v>
      </c>
      <c r="V78" s="133">
        <v>0</v>
      </c>
      <c r="W78" s="133">
        <v>0</v>
      </c>
      <c r="X78" s="127"/>
      <c r="Y78" s="125" t="e">
        <f t="shared" si="14"/>
        <v>#DIV/0!</v>
      </c>
      <c r="AA78"/>
      <c r="AB78" s="222">
        <v>51632</v>
      </c>
      <c r="AC78" s="218" t="s">
        <v>161</v>
      </c>
    </row>
    <row r="79" spans="1:29" s="126" customFormat="1" ht="24" customHeight="1" x14ac:dyDescent="0.35">
      <c r="A79" t="s">
        <v>74</v>
      </c>
      <c r="B79"/>
      <c r="C79" s="79" t="s">
        <v>36</v>
      </c>
      <c r="D79" s="80">
        <f t="shared" si="19"/>
        <v>55100</v>
      </c>
      <c r="E79" s="81">
        <f t="shared" si="19"/>
        <v>38570</v>
      </c>
      <c r="F79" s="11"/>
      <c r="G79" s="18"/>
      <c r="H79" s="30">
        <f t="shared" si="13"/>
        <v>55100</v>
      </c>
      <c r="I79" s="31">
        <f t="shared" si="13"/>
        <v>38570</v>
      </c>
      <c r="J79" s="25"/>
      <c r="K79" s="65">
        <f t="shared" si="15"/>
        <v>55099.44</v>
      </c>
      <c r="L79" s="65">
        <f t="shared" si="16"/>
        <v>38569.608</v>
      </c>
      <c r="M79" s="18"/>
      <c r="N79" s="65">
        <f t="shared" si="17"/>
        <v>55099.44</v>
      </c>
      <c r="O79" s="65">
        <f t="shared" si="18"/>
        <v>38569.608</v>
      </c>
      <c r="P79" s="18"/>
      <c r="Q79" s="170">
        <v>27549.72</v>
      </c>
      <c r="R79" s="165">
        <v>27549.72</v>
      </c>
      <c r="S79" s="159">
        <v>20407.2</v>
      </c>
      <c r="T79" s="159">
        <v>20407.2</v>
      </c>
      <c r="U79" s="154">
        <v>17006</v>
      </c>
      <c r="V79" s="138">
        <v>14787.5</v>
      </c>
      <c r="W79" s="133">
        <v>14787.5</v>
      </c>
      <c r="X79" s="131">
        <v>11830</v>
      </c>
      <c r="Y79" s="125">
        <f t="shared" si="14"/>
        <v>1</v>
      </c>
      <c r="AA79"/>
      <c r="AB79" s="222">
        <v>53186</v>
      </c>
      <c r="AC79" s="218" t="s">
        <v>179</v>
      </c>
    </row>
    <row r="80" spans="1:29" s="126" customFormat="1" ht="24" customHeight="1" x14ac:dyDescent="0.35">
      <c r="A80" t="s">
        <v>74</v>
      </c>
      <c r="B80"/>
      <c r="C80" s="79" t="s">
        <v>37</v>
      </c>
      <c r="D80" s="80"/>
      <c r="E80" s="81"/>
      <c r="F80" s="11"/>
      <c r="G80" s="18"/>
      <c r="H80" s="30">
        <f t="shared" si="13"/>
        <v>10</v>
      </c>
      <c r="I80" s="31">
        <f t="shared" si="13"/>
        <v>10</v>
      </c>
      <c r="J80" s="25"/>
      <c r="K80" s="65">
        <f t="shared" si="15"/>
        <v>0</v>
      </c>
      <c r="L80" s="65">
        <f t="shared" si="16"/>
        <v>0</v>
      </c>
      <c r="M80" s="18"/>
      <c r="N80" s="65">
        <f t="shared" si="17"/>
        <v>0</v>
      </c>
      <c r="O80" s="65">
        <f t="shared" si="18"/>
        <v>0</v>
      </c>
      <c r="P80" s="18"/>
      <c r="Q80" s="170">
        <v>0</v>
      </c>
      <c r="R80" s="165">
        <v>0</v>
      </c>
      <c r="S80" s="153">
        <v>0</v>
      </c>
      <c r="T80" s="153">
        <v>0</v>
      </c>
      <c r="U80" s="153">
        <v>0</v>
      </c>
      <c r="V80" s="133">
        <v>0</v>
      </c>
      <c r="W80" s="133">
        <v>0</v>
      </c>
      <c r="X80" s="127"/>
      <c r="Y80" s="125" t="e">
        <f t="shared" si="14"/>
        <v>#DIV/0!</v>
      </c>
      <c r="AA80"/>
      <c r="AB80" s="203"/>
    </row>
    <row r="81" spans="1:28" s="126" customFormat="1" ht="24" customHeight="1" x14ac:dyDescent="0.35">
      <c r="A81" t="s">
        <v>58</v>
      </c>
      <c r="B81"/>
      <c r="C81" s="1"/>
      <c r="D81" s="68"/>
      <c r="E81" s="69"/>
      <c r="F81" s="11"/>
      <c r="G81" s="18"/>
      <c r="H81" s="30">
        <f t="shared" si="13"/>
        <v>10</v>
      </c>
      <c r="I81" s="31">
        <f t="shared" si="13"/>
        <v>10</v>
      </c>
      <c r="J81" s="25"/>
      <c r="K81" s="65">
        <f t="shared" si="15"/>
        <v>0</v>
      </c>
      <c r="L81" s="65">
        <f t="shared" si="16"/>
        <v>0</v>
      </c>
      <c r="M81" s="18"/>
      <c r="N81" s="65">
        <f t="shared" si="17"/>
        <v>0</v>
      </c>
      <c r="O81" s="65">
        <f t="shared" si="18"/>
        <v>0</v>
      </c>
      <c r="P81" s="18"/>
      <c r="Q81" s="170">
        <v>0</v>
      </c>
      <c r="R81" s="165">
        <v>0</v>
      </c>
      <c r="S81" s="153"/>
      <c r="T81" s="153"/>
      <c r="U81" s="153"/>
      <c r="V81" s="133">
        <v>0</v>
      </c>
      <c r="W81" s="133">
        <v>0</v>
      </c>
      <c r="X81" s="127"/>
      <c r="Y81" s="125" t="e">
        <f t="shared" si="14"/>
        <v>#DIV/0!</v>
      </c>
      <c r="AA81"/>
      <c r="AB81" s="203"/>
    </row>
    <row r="82" spans="1:28" s="126" customFormat="1" ht="24" customHeight="1" x14ac:dyDescent="0.35">
      <c r="A82" t="s">
        <v>58</v>
      </c>
      <c r="B82"/>
      <c r="C82" s="76" t="s">
        <v>94</v>
      </c>
      <c r="D82" s="74"/>
      <c r="E82" s="75"/>
      <c r="F82" s="73"/>
      <c r="G82" s="18"/>
      <c r="H82" s="30">
        <f t="shared" si="13"/>
        <v>10</v>
      </c>
      <c r="I82" s="31">
        <f t="shared" si="13"/>
        <v>10</v>
      </c>
      <c r="J82" s="25"/>
      <c r="K82" s="65">
        <f t="shared" si="15"/>
        <v>0</v>
      </c>
      <c r="L82" s="65">
        <f t="shared" si="16"/>
        <v>0</v>
      </c>
      <c r="M82" s="18"/>
      <c r="N82" s="65">
        <f t="shared" si="17"/>
        <v>0</v>
      </c>
      <c r="O82" s="65">
        <f t="shared" si="18"/>
        <v>0</v>
      </c>
      <c r="P82" s="18"/>
      <c r="Q82" s="170">
        <v>0</v>
      </c>
      <c r="R82" s="165">
        <v>0</v>
      </c>
      <c r="S82" s="153"/>
      <c r="T82" s="153"/>
      <c r="U82" s="153"/>
      <c r="V82" s="133"/>
      <c r="W82" s="133"/>
      <c r="X82" s="127"/>
      <c r="Y82" s="125" t="e">
        <f t="shared" si="14"/>
        <v>#DIV/0!</v>
      </c>
      <c r="AA82"/>
      <c r="AB82" s="203"/>
    </row>
    <row r="83" spans="1:28" s="126" customFormat="1" ht="24" customHeight="1" x14ac:dyDescent="0.35">
      <c r="A83" t="s">
        <v>58</v>
      </c>
      <c r="B83"/>
      <c r="C83" s="85" t="s">
        <v>38</v>
      </c>
      <c r="D83" s="80">
        <f t="shared" si="19"/>
        <v>64780</v>
      </c>
      <c r="E83" s="81">
        <f t="shared" si="19"/>
        <v>45350</v>
      </c>
      <c r="F83" s="11"/>
      <c r="G83" s="18"/>
      <c r="H83" s="30">
        <f t="shared" si="13"/>
        <v>64780</v>
      </c>
      <c r="I83" s="31">
        <f t="shared" si="13"/>
        <v>45350</v>
      </c>
      <c r="J83" s="25"/>
      <c r="K83" s="65">
        <f t="shared" si="15"/>
        <v>64778.400000000001</v>
      </c>
      <c r="L83" s="65">
        <f t="shared" si="16"/>
        <v>45344.88</v>
      </c>
      <c r="M83" s="18"/>
      <c r="N83" s="65">
        <f t="shared" si="17"/>
        <v>64778.400000000001</v>
      </c>
      <c r="O83" s="65">
        <f t="shared" si="18"/>
        <v>45344.88</v>
      </c>
      <c r="P83" s="18"/>
      <c r="Q83" s="170">
        <v>32389.200000000001</v>
      </c>
      <c r="R83" s="165">
        <v>32389.200000000001</v>
      </c>
      <c r="S83" s="154">
        <v>23992</v>
      </c>
      <c r="T83" s="159">
        <v>23992</v>
      </c>
      <c r="U83" s="154">
        <v>19993</v>
      </c>
      <c r="V83" s="138">
        <v>17385</v>
      </c>
      <c r="W83" s="133">
        <v>17385</v>
      </c>
      <c r="X83" s="131">
        <v>13908</v>
      </c>
      <c r="Y83" s="125">
        <f t="shared" si="14"/>
        <v>1</v>
      </c>
      <c r="AA83"/>
      <c r="AB83" s="203"/>
    </row>
    <row r="84" spans="1:28" s="126" customFormat="1" ht="24" customHeight="1" x14ac:dyDescent="0.35">
      <c r="A84" t="s">
        <v>58</v>
      </c>
      <c r="B84"/>
      <c r="C84" s="85" t="s">
        <v>39</v>
      </c>
      <c r="D84" s="80">
        <f t="shared" si="19"/>
        <v>88690</v>
      </c>
      <c r="E84" s="81">
        <f t="shared" si="19"/>
        <v>62090</v>
      </c>
      <c r="F84" s="11"/>
      <c r="G84" s="18"/>
      <c r="H84" s="30">
        <f t="shared" si="13"/>
        <v>88690</v>
      </c>
      <c r="I84" s="31">
        <f t="shared" si="13"/>
        <v>62090</v>
      </c>
      <c r="J84" s="25"/>
      <c r="K84" s="65">
        <f t="shared" si="15"/>
        <v>88689.600000000006</v>
      </c>
      <c r="L84" s="65">
        <f t="shared" si="16"/>
        <v>62082.720000000001</v>
      </c>
      <c r="M84" s="18"/>
      <c r="N84" s="65">
        <f t="shared" si="17"/>
        <v>88689.600000000006</v>
      </c>
      <c r="O84" s="65">
        <f t="shared" si="18"/>
        <v>62082.720000000001</v>
      </c>
      <c r="P84" s="18"/>
      <c r="Q84" s="170">
        <v>44344.800000000003</v>
      </c>
      <c r="R84" s="165">
        <v>44344.800000000003</v>
      </c>
      <c r="S84" s="154">
        <v>32848</v>
      </c>
      <c r="T84" s="159">
        <v>32848</v>
      </c>
      <c r="U84" s="154">
        <v>27373</v>
      </c>
      <c r="V84" s="138">
        <v>23802.5</v>
      </c>
      <c r="W84" s="133">
        <v>23802.5</v>
      </c>
      <c r="X84" s="131">
        <v>19042</v>
      </c>
      <c r="Y84" s="125">
        <f t="shared" si="14"/>
        <v>1</v>
      </c>
      <c r="AA84"/>
      <c r="AB84" s="203"/>
    </row>
    <row r="85" spans="1:28" s="126" customFormat="1" ht="24" customHeight="1" x14ac:dyDescent="0.35">
      <c r="A85" t="s">
        <v>58</v>
      </c>
      <c r="B85"/>
      <c r="C85" s="85" t="s">
        <v>40</v>
      </c>
      <c r="D85" s="80">
        <f t="shared" si="19"/>
        <v>150660</v>
      </c>
      <c r="E85" s="81">
        <f t="shared" si="19"/>
        <v>105460</v>
      </c>
      <c r="F85" s="11"/>
      <c r="G85" s="18"/>
      <c r="H85" s="30">
        <f t="shared" si="13"/>
        <v>150660</v>
      </c>
      <c r="I85" s="31">
        <f t="shared" si="13"/>
        <v>105460</v>
      </c>
      <c r="J85" s="25"/>
      <c r="K85" s="65">
        <f t="shared" si="15"/>
        <v>150654.6</v>
      </c>
      <c r="L85" s="65">
        <f t="shared" si="16"/>
        <v>105458.22</v>
      </c>
      <c r="M85" s="18"/>
      <c r="N85" s="65">
        <f t="shared" si="17"/>
        <v>150654.6</v>
      </c>
      <c r="O85" s="65">
        <f t="shared" si="18"/>
        <v>105458.22</v>
      </c>
      <c r="P85" s="18"/>
      <c r="Q85" s="170">
        <v>75327.3</v>
      </c>
      <c r="R85" s="165">
        <v>75327.3</v>
      </c>
      <c r="S85" s="154">
        <v>55798</v>
      </c>
      <c r="T85" s="159">
        <v>55798</v>
      </c>
      <c r="U85" s="154">
        <v>46498</v>
      </c>
      <c r="V85" s="138">
        <v>40432.5</v>
      </c>
      <c r="W85" s="133">
        <v>40432.5</v>
      </c>
      <c r="X85" s="131">
        <v>32346</v>
      </c>
      <c r="Y85" s="125">
        <f t="shared" si="14"/>
        <v>1</v>
      </c>
      <c r="AA85"/>
      <c r="AB85" s="203"/>
    </row>
    <row r="86" spans="1:28" s="126" customFormat="1" ht="24" customHeight="1" x14ac:dyDescent="0.35">
      <c r="A86" t="s">
        <v>58</v>
      </c>
      <c r="B86"/>
      <c r="C86" s="85" t="s">
        <v>41</v>
      </c>
      <c r="D86" s="80">
        <f t="shared" si="19"/>
        <v>175450</v>
      </c>
      <c r="E86" s="81">
        <f t="shared" si="19"/>
        <v>122810</v>
      </c>
      <c r="F86" s="11"/>
      <c r="G86" s="18"/>
      <c r="H86" s="30">
        <f t="shared" si="13"/>
        <v>175450</v>
      </c>
      <c r="I86" s="31">
        <f t="shared" si="13"/>
        <v>122810</v>
      </c>
      <c r="J86" s="25"/>
      <c r="K86" s="65">
        <f t="shared" si="15"/>
        <v>175440.6</v>
      </c>
      <c r="L86" s="65">
        <f t="shared" si="16"/>
        <v>122808.42</v>
      </c>
      <c r="M86" s="18"/>
      <c r="N86" s="65">
        <f t="shared" si="17"/>
        <v>175440.6</v>
      </c>
      <c r="O86" s="65">
        <f t="shared" si="18"/>
        <v>122808.42</v>
      </c>
      <c r="P86" s="18"/>
      <c r="Q86" s="170">
        <v>87720.3</v>
      </c>
      <c r="R86" s="165">
        <v>87720.3</v>
      </c>
      <c r="S86" s="154">
        <v>64978</v>
      </c>
      <c r="T86" s="159">
        <v>64978</v>
      </c>
      <c r="U86" s="154">
        <v>54148</v>
      </c>
      <c r="V86" s="138">
        <v>47085</v>
      </c>
      <c r="W86" s="133">
        <v>47085</v>
      </c>
      <c r="X86" s="131">
        <v>37668</v>
      </c>
      <c r="Y86" s="125">
        <f t="shared" si="14"/>
        <v>1</v>
      </c>
      <c r="AA86"/>
      <c r="AB86" s="203"/>
    </row>
    <row r="87" spans="1:28" s="126" customFormat="1" ht="24" customHeight="1" x14ac:dyDescent="0.35">
      <c r="A87" t="s">
        <v>58</v>
      </c>
      <c r="B87"/>
      <c r="C87" s="85" t="s">
        <v>42</v>
      </c>
      <c r="D87" s="80">
        <f t="shared" si="19"/>
        <v>235090</v>
      </c>
      <c r="E87" s="81">
        <f t="shared" si="19"/>
        <v>164570</v>
      </c>
      <c r="F87" s="11"/>
      <c r="G87" s="18"/>
      <c r="H87" s="30">
        <f t="shared" si="13"/>
        <v>235090</v>
      </c>
      <c r="I87" s="31">
        <f t="shared" si="13"/>
        <v>164570</v>
      </c>
      <c r="J87" s="25"/>
      <c r="K87" s="65">
        <f t="shared" si="15"/>
        <v>235086.30000000002</v>
      </c>
      <c r="L87" s="65">
        <f t="shared" si="16"/>
        <v>164560.41</v>
      </c>
      <c r="M87" s="18"/>
      <c r="N87" s="65">
        <f t="shared" si="17"/>
        <v>235086.30000000002</v>
      </c>
      <c r="O87" s="65">
        <f t="shared" si="18"/>
        <v>164560.41</v>
      </c>
      <c r="P87" s="18"/>
      <c r="Q87" s="170">
        <v>117543.15000000001</v>
      </c>
      <c r="R87" s="165">
        <v>117543.15000000001</v>
      </c>
      <c r="S87" s="154">
        <v>87069</v>
      </c>
      <c r="T87" s="159">
        <v>87069</v>
      </c>
      <c r="U87" s="154">
        <v>72557</v>
      </c>
      <c r="V87" s="138">
        <v>63092.5</v>
      </c>
      <c r="W87" s="133">
        <v>63092.5</v>
      </c>
      <c r="X87" s="131">
        <v>50474</v>
      </c>
      <c r="Y87" s="125">
        <f t="shared" si="14"/>
        <v>1</v>
      </c>
      <c r="AA87"/>
      <c r="AB87" s="203"/>
    </row>
    <row r="88" spans="1:28" s="126" customFormat="1" ht="24" customHeight="1" x14ac:dyDescent="0.35">
      <c r="A88" t="s">
        <v>58</v>
      </c>
      <c r="B88"/>
      <c r="C88" s="85" t="s">
        <v>43</v>
      </c>
      <c r="D88" s="80">
        <f t="shared" si="19"/>
        <v>380700</v>
      </c>
      <c r="E88" s="81">
        <f t="shared" si="19"/>
        <v>266490</v>
      </c>
      <c r="F88"/>
      <c r="G88" s="18"/>
      <c r="H88" s="30">
        <f t="shared" si="13"/>
        <v>380700</v>
      </c>
      <c r="I88" s="31">
        <f t="shared" si="13"/>
        <v>266490</v>
      </c>
      <c r="J88" s="25"/>
      <c r="K88" s="65">
        <f t="shared" si="15"/>
        <v>380691.9</v>
      </c>
      <c r="L88" s="65">
        <f t="shared" si="16"/>
        <v>266484.33</v>
      </c>
      <c r="M88" s="18"/>
      <c r="N88" s="65">
        <f t="shared" si="17"/>
        <v>380691.9</v>
      </c>
      <c r="O88" s="65">
        <f t="shared" si="18"/>
        <v>266484.33</v>
      </c>
      <c r="P88" s="18"/>
      <c r="Q88" s="170">
        <v>190345.95</v>
      </c>
      <c r="R88" s="165">
        <v>190345.95</v>
      </c>
      <c r="S88" s="163">
        <v>140997</v>
      </c>
      <c r="T88" s="162">
        <v>140997</v>
      </c>
      <c r="U88" s="155">
        <v>117497</v>
      </c>
      <c r="V88" s="138">
        <v>102171.25</v>
      </c>
      <c r="W88" s="133">
        <v>102171.25</v>
      </c>
      <c r="X88" s="131">
        <v>81737</v>
      </c>
      <c r="Y88" s="125">
        <f t="shared" si="14"/>
        <v>1</v>
      </c>
      <c r="AA88"/>
      <c r="AB88" s="203"/>
    </row>
    <row r="89" spans="1:28" s="126" customFormat="1" ht="24" customHeight="1" x14ac:dyDescent="0.35">
      <c r="A89" t="s">
        <v>58</v>
      </c>
      <c r="B89"/>
      <c r="C89" s="17"/>
      <c r="D89" s="68"/>
      <c r="E89" s="69"/>
      <c r="F89"/>
      <c r="G89" s="18"/>
      <c r="H89" s="30">
        <f t="shared" si="13"/>
        <v>10</v>
      </c>
      <c r="I89" s="31">
        <f t="shared" si="13"/>
        <v>10</v>
      </c>
      <c r="J89" s="25"/>
      <c r="K89" s="65">
        <f t="shared" si="15"/>
        <v>0</v>
      </c>
      <c r="L89" s="65">
        <f t="shared" si="16"/>
        <v>0</v>
      </c>
      <c r="M89" s="18"/>
      <c r="N89" s="65">
        <f t="shared" si="17"/>
        <v>0</v>
      </c>
      <c r="O89" s="65">
        <f t="shared" si="18"/>
        <v>0</v>
      </c>
      <c r="P89" s="18"/>
      <c r="Q89" s="170">
        <v>0</v>
      </c>
      <c r="R89" s="165">
        <v>0</v>
      </c>
      <c r="S89" s="153"/>
      <c r="T89" s="153"/>
      <c r="U89" s="153"/>
      <c r="V89" s="133">
        <v>0</v>
      </c>
      <c r="W89" s="133">
        <v>0</v>
      </c>
      <c r="X89" s="127"/>
      <c r="Y89" s="125" t="e">
        <f t="shared" si="14"/>
        <v>#DIV/0!</v>
      </c>
      <c r="AA89"/>
      <c r="AB89" s="203"/>
    </row>
    <row r="90" spans="1:28" s="126" customFormat="1" ht="24" customHeight="1" x14ac:dyDescent="0.35">
      <c r="A90" t="s">
        <v>58</v>
      </c>
      <c r="B90"/>
      <c r="C90" s="76" t="s">
        <v>44</v>
      </c>
      <c r="D90" s="74"/>
      <c r="E90" s="75"/>
      <c r="F90" s="73"/>
      <c r="G90" s="18"/>
      <c r="H90" s="30">
        <f t="shared" si="13"/>
        <v>10</v>
      </c>
      <c r="I90" s="31">
        <f t="shared" si="13"/>
        <v>10</v>
      </c>
      <c r="J90" s="25"/>
      <c r="K90" s="65">
        <f t="shared" si="15"/>
        <v>0</v>
      </c>
      <c r="L90" s="65">
        <f t="shared" si="16"/>
        <v>0</v>
      </c>
      <c r="M90" s="18"/>
      <c r="N90" s="65">
        <f t="shared" si="17"/>
        <v>0</v>
      </c>
      <c r="O90" s="65">
        <f t="shared" si="18"/>
        <v>0</v>
      </c>
      <c r="P90" s="18"/>
      <c r="Q90" s="170">
        <v>0</v>
      </c>
      <c r="R90" s="165">
        <v>0</v>
      </c>
      <c r="S90" s="153"/>
      <c r="T90" s="153"/>
      <c r="U90" s="153"/>
      <c r="V90" s="133"/>
      <c r="W90" s="133"/>
      <c r="X90" s="127"/>
      <c r="Y90" s="125" t="e">
        <f t="shared" si="14"/>
        <v>#DIV/0!</v>
      </c>
      <c r="AA90"/>
      <c r="AB90" s="203"/>
    </row>
    <row r="91" spans="1:28" s="126" customFormat="1" ht="24" customHeight="1" x14ac:dyDescent="0.35">
      <c r="A91" t="s">
        <v>58</v>
      </c>
      <c r="B91"/>
      <c r="C91" s="85" t="s">
        <v>45</v>
      </c>
      <c r="D91" s="80">
        <f t="shared" ref="D91:E103" si="20">H91</f>
        <v>21570</v>
      </c>
      <c r="E91" s="81">
        <f t="shared" si="20"/>
        <v>15100</v>
      </c>
      <c r="F91" s="11"/>
      <c r="G91" s="18"/>
      <c r="H91" s="30">
        <f t="shared" si="13"/>
        <v>21570</v>
      </c>
      <c r="I91" s="31">
        <f t="shared" si="13"/>
        <v>15100</v>
      </c>
      <c r="J91" s="25"/>
      <c r="K91" s="65">
        <f t="shared" si="15"/>
        <v>21567.600000000002</v>
      </c>
      <c r="L91" s="65">
        <f t="shared" si="16"/>
        <v>15097.32</v>
      </c>
      <c r="M91" s="18"/>
      <c r="N91" s="65">
        <f t="shared" si="17"/>
        <v>21567.600000000002</v>
      </c>
      <c r="O91" s="65">
        <f t="shared" si="18"/>
        <v>15097.32</v>
      </c>
      <c r="P91" s="18"/>
      <c r="Q91" s="170">
        <v>10783.800000000001</v>
      </c>
      <c r="R91" s="165">
        <v>10783.800000000001</v>
      </c>
      <c r="S91" s="154">
        <v>7988</v>
      </c>
      <c r="T91" s="159">
        <v>7988</v>
      </c>
      <c r="U91" s="154">
        <v>6656</v>
      </c>
      <c r="V91" s="138">
        <v>5787.5</v>
      </c>
      <c r="W91" s="133">
        <v>5787.5</v>
      </c>
      <c r="X91" s="131">
        <v>4630</v>
      </c>
      <c r="Y91" s="125">
        <f t="shared" si="14"/>
        <v>1</v>
      </c>
      <c r="AA91"/>
      <c r="AB91" s="203"/>
    </row>
    <row r="92" spans="1:28" s="126" customFormat="1" ht="24" customHeight="1" x14ac:dyDescent="0.35">
      <c r="A92" t="s">
        <v>58</v>
      </c>
      <c r="B92"/>
      <c r="C92" s="85" t="s">
        <v>46</v>
      </c>
      <c r="D92" s="80">
        <f t="shared" si="20"/>
        <v>32350</v>
      </c>
      <c r="E92" s="81">
        <f t="shared" si="20"/>
        <v>22640</v>
      </c>
      <c r="F92" s="11"/>
      <c r="G92" s="18"/>
      <c r="H92" s="30">
        <f t="shared" si="13"/>
        <v>32350</v>
      </c>
      <c r="I92" s="31">
        <f t="shared" si="13"/>
        <v>22640</v>
      </c>
      <c r="J92" s="25"/>
      <c r="K92" s="65">
        <f t="shared" si="15"/>
        <v>32340.600000000002</v>
      </c>
      <c r="L92" s="65">
        <f t="shared" si="16"/>
        <v>22638.420000000002</v>
      </c>
      <c r="M92" s="18"/>
      <c r="N92" s="65">
        <f t="shared" si="17"/>
        <v>32340.600000000002</v>
      </c>
      <c r="O92" s="65">
        <f t="shared" si="18"/>
        <v>22638.420000000002</v>
      </c>
      <c r="P92" s="18"/>
      <c r="Q92" s="170">
        <v>16170.300000000001</v>
      </c>
      <c r="R92" s="165">
        <v>16170.300000000001</v>
      </c>
      <c r="S92" s="154">
        <v>11978</v>
      </c>
      <c r="T92" s="159">
        <v>11978</v>
      </c>
      <c r="U92" s="154">
        <v>9981</v>
      </c>
      <c r="V92" s="138">
        <v>8678.75</v>
      </c>
      <c r="W92" s="133">
        <v>8678.75</v>
      </c>
      <c r="X92" s="131">
        <v>6943</v>
      </c>
      <c r="Y92" s="125">
        <f t="shared" si="14"/>
        <v>1</v>
      </c>
      <c r="AA92"/>
      <c r="AB92" s="203"/>
    </row>
    <row r="93" spans="1:28" s="126" customFormat="1" ht="24" customHeight="1" x14ac:dyDescent="0.35">
      <c r="A93" t="s">
        <v>58</v>
      </c>
      <c r="B93"/>
      <c r="C93" s="85" t="s">
        <v>47</v>
      </c>
      <c r="D93" s="80">
        <f t="shared" si="20"/>
        <v>10660</v>
      </c>
      <c r="E93" s="81">
        <f t="shared" si="20"/>
        <v>7460</v>
      </c>
      <c r="F93"/>
      <c r="G93" s="18"/>
      <c r="H93" s="30">
        <f t="shared" si="13"/>
        <v>10660</v>
      </c>
      <c r="I93" s="31">
        <f t="shared" si="13"/>
        <v>7460</v>
      </c>
      <c r="J93" s="25"/>
      <c r="K93" s="65">
        <f t="shared" si="15"/>
        <v>10654.2</v>
      </c>
      <c r="L93" s="65">
        <f t="shared" si="16"/>
        <v>7457.94</v>
      </c>
      <c r="M93" s="18"/>
      <c r="N93" s="65">
        <f t="shared" si="17"/>
        <v>10654.2</v>
      </c>
      <c r="O93" s="65">
        <f t="shared" si="18"/>
        <v>7457.94</v>
      </c>
      <c r="P93" s="18"/>
      <c r="Q93" s="170">
        <v>5327.1</v>
      </c>
      <c r="R93" s="165">
        <v>5327.1</v>
      </c>
      <c r="S93" s="154">
        <v>3946</v>
      </c>
      <c r="T93" s="159">
        <v>3946</v>
      </c>
      <c r="U93" s="154">
        <v>3288</v>
      </c>
      <c r="V93" s="138">
        <v>2859</v>
      </c>
      <c r="W93" s="133">
        <v>2858.75</v>
      </c>
      <c r="X93" s="131">
        <v>2287</v>
      </c>
      <c r="Y93" s="125">
        <f t="shared" si="14"/>
        <v>1</v>
      </c>
      <c r="AA93"/>
      <c r="AB93" s="203"/>
    </row>
    <row r="94" spans="1:28" s="126" customFormat="1" ht="24" customHeight="1" x14ac:dyDescent="0.35">
      <c r="A94" t="s">
        <v>58</v>
      </c>
      <c r="B94"/>
      <c r="C94" s="85" t="s">
        <v>48</v>
      </c>
      <c r="D94" s="80">
        <f t="shared" si="20"/>
        <v>12400</v>
      </c>
      <c r="E94" s="81">
        <f t="shared" si="20"/>
        <v>8680</v>
      </c>
      <c r="F94" s="11"/>
      <c r="G94" s="18"/>
      <c r="H94" s="30">
        <f t="shared" si="13"/>
        <v>12400</v>
      </c>
      <c r="I94" s="31">
        <f t="shared" si="13"/>
        <v>8680</v>
      </c>
      <c r="J94" s="25"/>
      <c r="K94" s="65">
        <f t="shared" si="15"/>
        <v>12393</v>
      </c>
      <c r="L94" s="65">
        <f t="shared" si="16"/>
        <v>8675.0999999999985</v>
      </c>
      <c r="M94" s="18"/>
      <c r="N94" s="65">
        <f t="shared" si="17"/>
        <v>12393</v>
      </c>
      <c r="O94" s="65">
        <f t="shared" si="18"/>
        <v>8675.0999999999985</v>
      </c>
      <c r="P94" s="18"/>
      <c r="Q94" s="170">
        <v>6196.5</v>
      </c>
      <c r="R94" s="165">
        <v>6196.5</v>
      </c>
      <c r="S94" s="154">
        <v>4590</v>
      </c>
      <c r="T94" s="159">
        <v>4590</v>
      </c>
      <c r="U94" s="154">
        <v>3825</v>
      </c>
      <c r="V94" s="138">
        <v>3326.25</v>
      </c>
      <c r="W94" s="133">
        <v>3326.25</v>
      </c>
      <c r="X94" s="131">
        <v>2661</v>
      </c>
      <c r="Y94" s="125">
        <f t="shared" si="14"/>
        <v>1</v>
      </c>
      <c r="AA94"/>
      <c r="AB94" s="203"/>
    </row>
    <row r="95" spans="1:28" s="126" customFormat="1" ht="24" customHeight="1" x14ac:dyDescent="0.35">
      <c r="A95" t="s">
        <v>58</v>
      </c>
      <c r="B95"/>
      <c r="C95" s="85" t="s">
        <v>49</v>
      </c>
      <c r="D95" s="80">
        <f t="shared" si="20"/>
        <v>15510</v>
      </c>
      <c r="E95" s="81">
        <f t="shared" si="20"/>
        <v>10860</v>
      </c>
      <c r="F95" s="11"/>
      <c r="G95" s="18"/>
      <c r="H95" s="30">
        <f t="shared" si="13"/>
        <v>15510</v>
      </c>
      <c r="I95" s="31">
        <f t="shared" si="13"/>
        <v>10860</v>
      </c>
      <c r="J95" s="25"/>
      <c r="K95" s="65">
        <f t="shared" si="15"/>
        <v>15500.7</v>
      </c>
      <c r="L95" s="65">
        <f t="shared" si="16"/>
        <v>10850.49</v>
      </c>
      <c r="M95" s="18"/>
      <c r="N95" s="65">
        <f t="shared" si="17"/>
        <v>15500.7</v>
      </c>
      <c r="O95" s="65">
        <f t="shared" si="18"/>
        <v>10850.49</v>
      </c>
      <c r="P95" s="18"/>
      <c r="Q95" s="170">
        <v>7750.35</v>
      </c>
      <c r="R95" s="165">
        <v>7750.35</v>
      </c>
      <c r="S95" s="154">
        <v>5741</v>
      </c>
      <c r="T95" s="159">
        <v>5741</v>
      </c>
      <c r="U95" s="154">
        <v>4784</v>
      </c>
      <c r="V95" s="138">
        <v>4160</v>
      </c>
      <c r="W95" s="133">
        <v>4160</v>
      </c>
      <c r="X95" s="131">
        <v>3328</v>
      </c>
      <c r="Y95" s="125">
        <f t="shared" si="14"/>
        <v>1</v>
      </c>
      <c r="AA95"/>
      <c r="AB95" s="203"/>
    </row>
    <row r="96" spans="1:28" s="126" customFormat="1" ht="24" customHeight="1" x14ac:dyDescent="0.35">
      <c r="A96" t="s">
        <v>58</v>
      </c>
      <c r="B96"/>
      <c r="C96" s="85" t="s">
        <v>50</v>
      </c>
      <c r="D96" s="80">
        <f t="shared" si="20"/>
        <v>21030</v>
      </c>
      <c r="E96" s="81">
        <f t="shared" si="20"/>
        <v>14720</v>
      </c>
      <c r="F96"/>
      <c r="G96" s="18"/>
      <c r="H96" s="30">
        <f t="shared" si="13"/>
        <v>21030</v>
      </c>
      <c r="I96" s="31">
        <f t="shared" si="13"/>
        <v>14720</v>
      </c>
      <c r="J96" s="25"/>
      <c r="K96" s="65">
        <f t="shared" si="15"/>
        <v>21022.2</v>
      </c>
      <c r="L96" s="65">
        <f t="shared" si="16"/>
        <v>14715.539999999999</v>
      </c>
      <c r="M96" s="18"/>
      <c r="N96" s="65">
        <f t="shared" si="17"/>
        <v>21022.2</v>
      </c>
      <c r="O96" s="65">
        <f t="shared" si="18"/>
        <v>14715.539999999999</v>
      </c>
      <c r="P96" s="18"/>
      <c r="Q96" s="170">
        <v>10511.1</v>
      </c>
      <c r="R96" s="165">
        <v>10511.1</v>
      </c>
      <c r="S96" s="154">
        <v>7786</v>
      </c>
      <c r="T96" s="159">
        <v>7786</v>
      </c>
      <c r="U96" s="154">
        <v>6488</v>
      </c>
      <c r="V96" s="138">
        <v>5641.25</v>
      </c>
      <c r="W96" s="133">
        <v>5641.25</v>
      </c>
      <c r="X96" s="131">
        <v>4513</v>
      </c>
      <c r="Y96" s="125">
        <f t="shared" si="14"/>
        <v>1</v>
      </c>
      <c r="AA96"/>
      <c r="AB96" s="203"/>
    </row>
    <row r="97" spans="1:28" s="126" customFormat="1" ht="18" customHeight="1" x14ac:dyDescent="0.35">
      <c r="A97"/>
      <c r="B97"/>
      <c r="C97" s="143"/>
      <c r="D97" s="145"/>
      <c r="E97" s="147"/>
      <c r="F97"/>
      <c r="G97" s="18"/>
      <c r="H97" s="30"/>
      <c r="I97" s="31"/>
      <c r="J97" s="25"/>
      <c r="K97" s="65"/>
      <c r="L97" s="65"/>
      <c r="M97" s="18"/>
      <c r="N97" s="65"/>
      <c r="O97" s="65"/>
      <c r="P97" s="18"/>
      <c r="Q97" s="170">
        <v>0</v>
      </c>
      <c r="R97" s="165">
        <v>0</v>
      </c>
      <c r="S97" s="153"/>
      <c r="T97" s="153"/>
      <c r="U97" s="153"/>
      <c r="V97" s="138"/>
      <c r="W97" s="133"/>
      <c r="X97" s="131"/>
      <c r="Y97" s="125" t="e">
        <f t="shared" si="14"/>
        <v>#DIV/0!</v>
      </c>
      <c r="AA97"/>
      <c r="AB97" s="203"/>
    </row>
    <row r="98" spans="1:28" s="126" customFormat="1" ht="24" customHeight="1" x14ac:dyDescent="0.35">
      <c r="A98" t="s">
        <v>58</v>
      </c>
      <c r="B98"/>
      <c r="C98" s="142" t="s">
        <v>96</v>
      </c>
      <c r="D98" s="144"/>
      <c r="E98" s="146"/>
      <c r="F98" s="148"/>
      <c r="G98" s="18"/>
      <c r="H98" s="30">
        <f t="shared" si="13"/>
        <v>10</v>
      </c>
      <c r="I98" s="31">
        <f t="shared" si="13"/>
        <v>10</v>
      </c>
      <c r="J98" s="25"/>
      <c r="K98" s="65">
        <f t="shared" si="15"/>
        <v>0</v>
      </c>
      <c r="L98" s="65">
        <f t="shared" si="16"/>
        <v>0</v>
      </c>
      <c r="M98" s="18"/>
      <c r="N98" s="65">
        <f t="shared" si="17"/>
        <v>0</v>
      </c>
      <c r="O98" s="65">
        <f t="shared" si="18"/>
        <v>0</v>
      </c>
      <c r="P98" s="18"/>
      <c r="Q98" s="170">
        <v>0</v>
      </c>
      <c r="R98" s="165">
        <v>0</v>
      </c>
      <c r="S98" s="153"/>
      <c r="T98" s="153"/>
      <c r="U98" s="153"/>
      <c r="V98" s="133"/>
      <c r="W98" s="133"/>
      <c r="X98" s="127"/>
      <c r="Y98" s="125" t="e">
        <f t="shared" si="14"/>
        <v>#DIV/0!</v>
      </c>
      <c r="AA98"/>
      <c r="AB98" s="203"/>
    </row>
    <row r="99" spans="1:28" s="126" customFormat="1" ht="24" customHeight="1" x14ac:dyDescent="0.35">
      <c r="A99" t="s">
        <v>58</v>
      </c>
      <c r="B99"/>
      <c r="C99" s="85" t="s">
        <v>95</v>
      </c>
      <c r="D99" s="80">
        <f t="shared" si="20"/>
        <v>27200</v>
      </c>
      <c r="E99" s="81">
        <f t="shared" si="20"/>
        <v>19040</v>
      </c>
      <c r="F99"/>
      <c r="G99" s="18"/>
      <c r="H99" s="30">
        <f t="shared" si="13"/>
        <v>27200</v>
      </c>
      <c r="I99" s="31">
        <f t="shared" si="13"/>
        <v>19040</v>
      </c>
      <c r="J99" s="25"/>
      <c r="K99" s="65">
        <f t="shared" si="15"/>
        <v>27199.800000000003</v>
      </c>
      <c r="L99" s="65">
        <f t="shared" si="16"/>
        <v>19039.86</v>
      </c>
      <c r="M99" s="18"/>
      <c r="N99" s="65">
        <f t="shared" si="17"/>
        <v>27199.800000000003</v>
      </c>
      <c r="O99" s="65">
        <f t="shared" si="18"/>
        <v>19039.86</v>
      </c>
      <c r="P99" s="18"/>
      <c r="Q99" s="170">
        <v>13599.900000000001</v>
      </c>
      <c r="R99" s="165">
        <v>13599.900000000001</v>
      </c>
      <c r="S99" s="154">
        <v>10074</v>
      </c>
      <c r="T99" s="159">
        <v>10074</v>
      </c>
      <c r="U99" s="154">
        <v>8395</v>
      </c>
      <c r="V99" s="138">
        <v>7300</v>
      </c>
      <c r="W99" s="133">
        <v>7300</v>
      </c>
      <c r="X99" s="131">
        <v>5840</v>
      </c>
      <c r="Y99" s="125">
        <f t="shared" si="14"/>
        <v>1</v>
      </c>
      <c r="AA99"/>
      <c r="AB99" s="203"/>
    </row>
    <row r="100" spans="1:28" s="126" customFormat="1" ht="24" customHeight="1" x14ac:dyDescent="0.35">
      <c r="A100" t="s">
        <v>58</v>
      </c>
      <c r="B100"/>
      <c r="C100" s="85" t="s">
        <v>97</v>
      </c>
      <c r="D100" s="80">
        <f t="shared" si="20"/>
        <v>46670</v>
      </c>
      <c r="E100" s="81">
        <f t="shared" si="20"/>
        <v>32670</v>
      </c>
      <c r="F100"/>
      <c r="G100" s="18"/>
      <c r="H100" s="30">
        <f t="shared" si="13"/>
        <v>46670</v>
      </c>
      <c r="I100" s="31">
        <f t="shared" si="13"/>
        <v>32670</v>
      </c>
      <c r="J100" s="25"/>
      <c r="K100" s="65">
        <f t="shared" si="15"/>
        <v>46666.8</v>
      </c>
      <c r="L100" s="65">
        <f t="shared" si="16"/>
        <v>32666.76</v>
      </c>
      <c r="M100" s="18"/>
      <c r="N100" s="65">
        <f t="shared" si="17"/>
        <v>46666.8</v>
      </c>
      <c r="O100" s="65">
        <f t="shared" si="18"/>
        <v>32666.76</v>
      </c>
      <c r="P100" s="18"/>
      <c r="Q100" s="170">
        <v>23333.4</v>
      </c>
      <c r="R100" s="165">
        <v>23333.4</v>
      </c>
      <c r="S100" s="154">
        <v>17284</v>
      </c>
      <c r="T100" s="159">
        <v>17284</v>
      </c>
      <c r="U100" s="154">
        <v>14403</v>
      </c>
      <c r="V100" s="138">
        <v>12523.75</v>
      </c>
      <c r="W100" s="133">
        <v>12523.75</v>
      </c>
      <c r="X100" s="131">
        <v>10019</v>
      </c>
      <c r="Y100" s="125">
        <f t="shared" si="14"/>
        <v>1</v>
      </c>
      <c r="AA100"/>
      <c r="AB100" s="203"/>
    </row>
    <row r="101" spans="1:28" s="126" customFormat="1" ht="24" customHeight="1" x14ac:dyDescent="0.35">
      <c r="A101" t="s">
        <v>58</v>
      </c>
      <c r="B101"/>
      <c r="C101" s="85" t="s">
        <v>98</v>
      </c>
      <c r="D101" s="80">
        <f t="shared" si="20"/>
        <v>90030</v>
      </c>
      <c r="E101" s="81">
        <f t="shared" si="20"/>
        <v>63020</v>
      </c>
      <c r="F101"/>
      <c r="G101" s="18"/>
      <c r="H101" s="30">
        <f t="shared" si="13"/>
        <v>90030</v>
      </c>
      <c r="I101" s="31">
        <f t="shared" si="13"/>
        <v>63020</v>
      </c>
      <c r="J101" s="25"/>
      <c r="K101" s="65">
        <f t="shared" si="15"/>
        <v>90020.700000000012</v>
      </c>
      <c r="L101" s="65">
        <f t="shared" si="16"/>
        <v>63014.490000000005</v>
      </c>
      <c r="M101" s="18"/>
      <c r="N101" s="65">
        <f t="shared" si="17"/>
        <v>90020.700000000012</v>
      </c>
      <c r="O101" s="65">
        <f t="shared" si="18"/>
        <v>63014.490000000005</v>
      </c>
      <c r="P101" s="18"/>
      <c r="Q101" s="170">
        <v>45010.350000000006</v>
      </c>
      <c r="R101" s="165">
        <v>45010.350000000006</v>
      </c>
      <c r="S101" s="154">
        <v>33341</v>
      </c>
      <c r="T101" s="159">
        <v>33341</v>
      </c>
      <c r="U101" s="154">
        <v>27784</v>
      </c>
      <c r="V101" s="138">
        <v>24160</v>
      </c>
      <c r="W101" s="133">
        <v>24160</v>
      </c>
      <c r="X101" s="131">
        <v>19328</v>
      </c>
      <c r="Y101" s="125">
        <f t="shared" si="14"/>
        <v>1</v>
      </c>
      <c r="AA101"/>
      <c r="AB101" s="203"/>
    </row>
    <row r="102" spans="1:28" s="126" customFormat="1" ht="24" customHeight="1" x14ac:dyDescent="0.35">
      <c r="A102" t="s">
        <v>58</v>
      </c>
      <c r="B102"/>
      <c r="C102" s="85" t="s">
        <v>99</v>
      </c>
      <c r="D102" s="80">
        <f t="shared" si="20"/>
        <v>125800</v>
      </c>
      <c r="E102" s="81">
        <f t="shared" si="20"/>
        <v>88060</v>
      </c>
      <c r="F102"/>
      <c r="G102" s="18"/>
      <c r="H102" s="30">
        <f t="shared" si="13"/>
        <v>125800</v>
      </c>
      <c r="I102" s="31">
        <f t="shared" si="13"/>
        <v>88060</v>
      </c>
      <c r="J102" s="25"/>
      <c r="K102" s="65">
        <f t="shared" si="15"/>
        <v>125790.3</v>
      </c>
      <c r="L102" s="65">
        <f t="shared" si="16"/>
        <v>88053.209999999992</v>
      </c>
      <c r="M102" s="18"/>
      <c r="N102" s="65">
        <f t="shared" si="17"/>
        <v>125790.3</v>
      </c>
      <c r="O102" s="65">
        <f t="shared" si="18"/>
        <v>88053.209999999992</v>
      </c>
      <c r="P102" s="18"/>
      <c r="Q102" s="170">
        <v>62895.15</v>
      </c>
      <c r="R102" s="165">
        <v>62895.15</v>
      </c>
      <c r="S102" s="154">
        <v>46589</v>
      </c>
      <c r="T102" s="159">
        <v>46589</v>
      </c>
      <c r="U102" s="154">
        <v>38824</v>
      </c>
      <c r="V102" s="138">
        <v>33760</v>
      </c>
      <c r="W102" s="133">
        <v>33760</v>
      </c>
      <c r="X102" s="131">
        <v>27008</v>
      </c>
      <c r="Y102" s="125">
        <f t="shared" si="14"/>
        <v>1</v>
      </c>
      <c r="AA102"/>
      <c r="AB102" s="203"/>
    </row>
    <row r="103" spans="1:28" s="126" customFormat="1" ht="24" customHeight="1" x14ac:dyDescent="0.35">
      <c r="A103"/>
      <c r="B103" s="140"/>
      <c r="C103" s="139" t="s">
        <v>100</v>
      </c>
      <c r="D103" s="80">
        <f t="shared" si="20"/>
        <v>103530</v>
      </c>
      <c r="E103" s="81">
        <f t="shared" si="20"/>
        <v>72480</v>
      </c>
      <c r="F103" s="141"/>
      <c r="G103" s="18"/>
      <c r="H103" s="30">
        <f t="shared" si="13"/>
        <v>103530</v>
      </c>
      <c r="I103" s="31">
        <f t="shared" si="13"/>
        <v>72480</v>
      </c>
      <c r="J103" s="25"/>
      <c r="K103" s="65">
        <f t="shared" si="15"/>
        <v>103528.8</v>
      </c>
      <c r="L103" s="65">
        <f t="shared" si="16"/>
        <v>72470.16</v>
      </c>
      <c r="M103" s="18"/>
      <c r="N103" s="65">
        <f t="shared" si="17"/>
        <v>103528.8</v>
      </c>
      <c r="O103" s="65">
        <f t="shared" si="18"/>
        <v>72470.16</v>
      </c>
      <c r="P103" s="18"/>
      <c r="Q103" s="170">
        <v>51764.4</v>
      </c>
      <c r="R103" s="165">
        <v>51764.4</v>
      </c>
      <c r="S103" s="154">
        <v>38344</v>
      </c>
      <c r="T103" s="159">
        <v>38344</v>
      </c>
      <c r="U103" s="154">
        <v>31953</v>
      </c>
      <c r="V103" s="138">
        <v>27785</v>
      </c>
      <c r="W103" s="133">
        <v>27785</v>
      </c>
      <c r="X103" s="131">
        <v>22228</v>
      </c>
      <c r="Y103" s="125">
        <f t="shared" si="14"/>
        <v>1</v>
      </c>
      <c r="AA103"/>
      <c r="AB103" s="203"/>
    </row>
    <row r="104" spans="1:28" s="126" customFormat="1" x14ac:dyDescent="0.35">
      <c r="A104"/>
      <c r="B104"/>
      <c r="C104" s="1"/>
      <c r="D104"/>
      <c r="E104"/>
      <c r="F104"/>
      <c r="G104" s="18"/>
      <c r="H104"/>
      <c r="I104"/>
      <c r="J104" s="18"/>
      <c r="K104" s="64"/>
      <c r="L104" s="64"/>
      <c r="M104" s="18"/>
      <c r="N104" s="64"/>
      <c r="O104" s="64"/>
      <c r="P104" s="18"/>
      <c r="Q104" s="170">
        <v>0</v>
      </c>
      <c r="R104" s="165">
        <v>0</v>
      </c>
      <c r="S104" s="153"/>
      <c r="T104" s="153"/>
      <c r="U104" s="153"/>
      <c r="V104" s="133">
        <v>0</v>
      </c>
      <c r="W104" s="133">
        <v>0</v>
      </c>
      <c r="X104" s="127"/>
      <c r="Y104" s="125" t="e">
        <f t="shared" si="14"/>
        <v>#DIV/0!</v>
      </c>
      <c r="AA104"/>
      <c r="AB104" s="203"/>
    </row>
    <row r="105" spans="1:28" s="126" customFormat="1" ht="24" customHeight="1" x14ac:dyDescent="0.35">
      <c r="A105" t="s">
        <v>58</v>
      </c>
      <c r="B105"/>
      <c r="C105" s="70" t="s">
        <v>110</v>
      </c>
      <c r="D105" s="74"/>
      <c r="E105" s="75"/>
      <c r="F105" s="73"/>
      <c r="G105" s="18"/>
      <c r="H105" s="30">
        <f t="shared" si="13"/>
        <v>10</v>
      </c>
      <c r="I105" s="31">
        <f t="shared" si="13"/>
        <v>10</v>
      </c>
      <c r="J105" s="25"/>
      <c r="K105" s="65">
        <f t="shared" si="15"/>
        <v>0</v>
      </c>
      <c r="L105" s="65">
        <f t="shared" si="16"/>
        <v>0</v>
      </c>
      <c r="M105" s="18"/>
      <c r="N105" s="65">
        <f t="shared" si="17"/>
        <v>0</v>
      </c>
      <c r="O105" s="65">
        <f t="shared" si="18"/>
        <v>0</v>
      </c>
      <c r="P105" s="18"/>
      <c r="Q105" s="170">
        <v>0</v>
      </c>
      <c r="R105" s="165">
        <v>0</v>
      </c>
      <c r="S105" s="153"/>
      <c r="T105" s="153"/>
      <c r="U105" s="153"/>
      <c r="V105" s="133"/>
      <c r="W105" s="133"/>
      <c r="X105" s="127"/>
      <c r="Y105" s="125" t="e">
        <f t="shared" si="14"/>
        <v>#DIV/0!</v>
      </c>
      <c r="AA105"/>
      <c r="AB105" s="203"/>
    </row>
    <row r="106" spans="1:28" s="126" customFormat="1" ht="24" customHeight="1" x14ac:dyDescent="0.35">
      <c r="A106" t="s">
        <v>58</v>
      </c>
      <c r="B106"/>
      <c r="C106" s="82" t="s">
        <v>109</v>
      </c>
      <c r="D106" s="80">
        <f t="shared" ref="D106:E107" si="21">H106</f>
        <v>27570</v>
      </c>
      <c r="E106" s="81">
        <f t="shared" si="21"/>
        <v>19300</v>
      </c>
      <c r="F106" s="3"/>
      <c r="G106" s="18"/>
      <c r="H106" s="30">
        <f t="shared" si="13"/>
        <v>27570</v>
      </c>
      <c r="I106" s="31">
        <f t="shared" si="13"/>
        <v>19300</v>
      </c>
      <c r="J106" s="25"/>
      <c r="K106" s="65">
        <f t="shared" si="15"/>
        <v>27561.600000000002</v>
      </c>
      <c r="L106" s="65">
        <f t="shared" si="16"/>
        <v>19293.12</v>
      </c>
      <c r="M106" s="18"/>
      <c r="N106" s="65">
        <f t="shared" si="17"/>
        <v>27561.600000000002</v>
      </c>
      <c r="O106" s="65">
        <f t="shared" si="18"/>
        <v>19293.12</v>
      </c>
      <c r="P106" s="18"/>
      <c r="Q106" s="170">
        <v>13780.800000000001</v>
      </c>
      <c r="R106" s="165">
        <v>13780.800000000001</v>
      </c>
      <c r="S106" s="154">
        <v>10208</v>
      </c>
      <c r="T106" s="159">
        <v>10208</v>
      </c>
      <c r="U106" s="154">
        <v>8506</v>
      </c>
      <c r="V106" s="138">
        <v>7396</v>
      </c>
      <c r="W106" s="133">
        <v>7396.25</v>
      </c>
      <c r="X106" s="131">
        <v>5917</v>
      </c>
      <c r="Y106" s="125">
        <f t="shared" si="14"/>
        <v>1</v>
      </c>
      <c r="AA106"/>
      <c r="AB106" s="203"/>
    </row>
    <row r="107" spans="1:28" s="126" customFormat="1" ht="24" customHeight="1" x14ac:dyDescent="0.35">
      <c r="A107" t="s">
        <v>58</v>
      </c>
      <c r="B107"/>
      <c r="C107" s="82" t="s">
        <v>111</v>
      </c>
      <c r="D107" s="80">
        <f t="shared" si="21"/>
        <v>62790</v>
      </c>
      <c r="E107" s="81">
        <f t="shared" si="21"/>
        <v>43950</v>
      </c>
      <c r="F107" s="3"/>
      <c r="G107" s="18"/>
      <c r="H107" s="30">
        <f t="shared" si="13"/>
        <v>62790</v>
      </c>
      <c r="I107" s="31">
        <f t="shared" si="13"/>
        <v>43950</v>
      </c>
      <c r="J107" s="25"/>
      <c r="K107" s="65">
        <f t="shared" si="15"/>
        <v>62780.4</v>
      </c>
      <c r="L107" s="65">
        <f t="shared" si="16"/>
        <v>43946.28</v>
      </c>
      <c r="M107" s="18"/>
      <c r="N107" s="65">
        <f t="shared" si="17"/>
        <v>62780.4</v>
      </c>
      <c r="O107" s="65">
        <f t="shared" si="18"/>
        <v>43946.28</v>
      </c>
      <c r="P107" s="18"/>
      <c r="Q107" s="170">
        <v>31390.2</v>
      </c>
      <c r="R107" s="165">
        <v>31390.2</v>
      </c>
      <c r="S107" s="154">
        <v>23252</v>
      </c>
      <c r="T107" s="159">
        <v>23252</v>
      </c>
      <c r="U107" s="154">
        <v>19376</v>
      </c>
      <c r="V107" s="138">
        <v>16848</v>
      </c>
      <c r="W107" s="133">
        <v>16847.5</v>
      </c>
      <c r="X107" s="131">
        <v>13478</v>
      </c>
      <c r="Y107" s="125">
        <f t="shared" si="14"/>
        <v>1</v>
      </c>
      <c r="AA107"/>
      <c r="AB107" s="203"/>
    </row>
    <row r="108" spans="1:28" s="126" customFormat="1" ht="24" customHeight="1" x14ac:dyDescent="0.35">
      <c r="A108"/>
      <c r="B108"/>
      <c r="C108" s="13"/>
      <c r="D108" s="68"/>
      <c r="E108" s="69"/>
      <c r="F108" s="223">
        <f>Q1</f>
        <v>45647</v>
      </c>
      <c r="G108" s="18"/>
      <c r="H108" s="30">
        <f t="shared" si="13"/>
        <v>10</v>
      </c>
      <c r="I108" s="31">
        <f t="shared" si="13"/>
        <v>10</v>
      </c>
      <c r="J108" s="25"/>
      <c r="K108" s="65">
        <f t="shared" si="15"/>
        <v>0</v>
      </c>
      <c r="L108" s="65">
        <f t="shared" si="16"/>
        <v>0</v>
      </c>
      <c r="M108" s="18"/>
      <c r="N108" s="65">
        <f t="shared" si="17"/>
        <v>0</v>
      </c>
      <c r="O108" s="65">
        <f t="shared" si="18"/>
        <v>0</v>
      </c>
      <c r="P108" s="18"/>
      <c r="Q108" s="170"/>
      <c r="R108" s="164"/>
      <c r="S108" s="153"/>
      <c r="T108" s="153"/>
      <c r="U108" s="153"/>
      <c r="V108" s="133"/>
      <c r="W108" s="133"/>
      <c r="X108" s="127"/>
      <c r="Y108"/>
      <c r="AA108"/>
      <c r="AB108" s="203"/>
    </row>
    <row r="109" spans="1:28" s="126" customFormat="1" ht="24" customHeight="1" x14ac:dyDescent="0.35">
      <c r="A109"/>
      <c r="B109"/>
      <c r="C109" s="13"/>
      <c r="D109" s="68"/>
      <c r="E109" s="69"/>
      <c r="F109" s="224"/>
      <c r="G109" s="18"/>
      <c r="H109" s="30"/>
      <c r="I109" s="31"/>
      <c r="J109" s="25"/>
      <c r="K109" s="65"/>
      <c r="L109" s="65"/>
      <c r="M109" s="18"/>
      <c r="N109" s="65"/>
      <c r="O109" s="65"/>
      <c r="P109" s="18"/>
      <c r="Q109" s="170"/>
      <c r="R109" s="164"/>
      <c r="S109" s="153"/>
      <c r="T109" s="153"/>
      <c r="U109" s="153"/>
      <c r="V109" s="133"/>
      <c r="W109" s="133"/>
      <c r="X109" s="127"/>
      <c r="Y109"/>
      <c r="AA109"/>
      <c r="AB109" s="203"/>
    </row>
    <row r="110" spans="1:28" ht="23.25" x14ac:dyDescent="0.35">
      <c r="C110" s="13"/>
      <c r="D110" s="177" t="s">
        <v>235</v>
      </c>
      <c r="E110" s="113"/>
      <c r="F110" s="178" t="s">
        <v>234</v>
      </c>
    </row>
    <row r="111" spans="1:28" ht="23.25" x14ac:dyDescent="0.35">
      <c r="C111" s="184" t="s">
        <v>136</v>
      </c>
      <c r="D111" s="114"/>
      <c r="E111" s="115"/>
      <c r="F111" s="111"/>
    </row>
    <row r="112" spans="1:28" ht="23.25" x14ac:dyDescent="0.35">
      <c r="C112" s="123" t="s">
        <v>113</v>
      </c>
      <c r="D112" s="117">
        <v>44750</v>
      </c>
      <c r="E112" s="118">
        <v>31350</v>
      </c>
    </row>
    <row r="113" spans="3:6" ht="23.25" x14ac:dyDescent="0.35">
      <c r="C113" s="123" t="s">
        <v>114</v>
      </c>
      <c r="D113" s="117">
        <v>74600</v>
      </c>
      <c r="E113" s="118">
        <v>52250</v>
      </c>
    </row>
    <row r="114" spans="3:6" ht="23.25" x14ac:dyDescent="0.35">
      <c r="C114" s="123" t="s">
        <v>115</v>
      </c>
      <c r="D114" s="117">
        <v>119350</v>
      </c>
      <c r="E114" s="118">
        <v>83550</v>
      </c>
    </row>
    <row r="115" spans="3:6" ht="21.95" customHeight="1" x14ac:dyDescent="0.35">
      <c r="C115" s="17"/>
      <c r="D115" s="68"/>
      <c r="E115" s="69"/>
    </row>
    <row r="116" spans="3:6" ht="23.25" x14ac:dyDescent="0.35">
      <c r="C116" s="184" t="s">
        <v>104</v>
      </c>
      <c r="D116" s="114"/>
      <c r="E116" s="115"/>
      <c r="F116" s="111"/>
    </row>
    <row r="117" spans="3:6" ht="23.25" x14ac:dyDescent="0.35">
      <c r="C117" s="123" t="s">
        <v>116</v>
      </c>
      <c r="D117" s="117">
        <v>44750</v>
      </c>
      <c r="E117" s="118">
        <v>31350</v>
      </c>
    </row>
    <row r="118" spans="3:6" ht="23.25" x14ac:dyDescent="0.35">
      <c r="C118" s="123" t="s">
        <v>117</v>
      </c>
      <c r="D118" s="117">
        <v>74600</v>
      </c>
      <c r="E118" s="118">
        <v>52250</v>
      </c>
    </row>
    <row r="119" spans="3:6" ht="23.25" x14ac:dyDescent="0.35">
      <c r="C119" s="123" t="s">
        <v>118</v>
      </c>
      <c r="D119" s="117">
        <v>89500</v>
      </c>
      <c r="E119" s="118">
        <v>62650</v>
      </c>
    </row>
    <row r="120" spans="3:6" ht="23.25" x14ac:dyDescent="0.35">
      <c r="C120" s="123" t="s">
        <v>225</v>
      </c>
      <c r="D120" s="117">
        <v>134250</v>
      </c>
      <c r="E120" s="118">
        <v>94000</v>
      </c>
    </row>
    <row r="121" spans="3:6" ht="21.95" customHeight="1" x14ac:dyDescent="0.35">
      <c r="C121" s="17"/>
      <c r="D121" s="68"/>
      <c r="E121" s="69"/>
    </row>
    <row r="122" spans="3:6" ht="23.25" x14ac:dyDescent="0.35">
      <c r="C122" s="185" t="s">
        <v>51</v>
      </c>
      <c r="D122" s="114"/>
      <c r="E122" s="115"/>
      <c r="F122" s="112"/>
    </row>
    <row r="123" spans="3:6" ht="23.25" x14ac:dyDescent="0.35">
      <c r="C123" s="120" t="s">
        <v>119</v>
      </c>
      <c r="D123" s="117">
        <v>60250</v>
      </c>
      <c r="E123" s="118">
        <v>42150</v>
      </c>
      <c r="F123" s="7"/>
    </row>
    <row r="124" spans="3:6" ht="23.25" x14ac:dyDescent="0.35">
      <c r="C124" s="120" t="s">
        <v>120</v>
      </c>
      <c r="D124" s="117">
        <v>79750</v>
      </c>
      <c r="E124" s="118">
        <v>55850</v>
      </c>
      <c r="F124" s="7"/>
    </row>
    <row r="125" spans="3:6" ht="23.25" x14ac:dyDescent="0.35">
      <c r="C125" s="120" t="s">
        <v>121</v>
      </c>
      <c r="D125" s="117">
        <v>139400</v>
      </c>
      <c r="E125" s="118">
        <v>97600</v>
      </c>
      <c r="F125" s="7"/>
    </row>
    <row r="126" spans="3:6" ht="21.95" customHeight="1" x14ac:dyDescent="0.35">
      <c r="C126" s="12"/>
      <c r="D126" s="68"/>
      <c r="E126" s="69"/>
      <c r="F126" s="7"/>
    </row>
    <row r="127" spans="3:6" ht="23.25" x14ac:dyDescent="0.35">
      <c r="C127" s="185" t="s">
        <v>52</v>
      </c>
      <c r="D127" s="114"/>
      <c r="E127" s="115"/>
      <c r="F127" s="112"/>
    </row>
    <row r="128" spans="3:6" ht="23.25" x14ac:dyDescent="0.35">
      <c r="C128" s="119" t="s">
        <v>122</v>
      </c>
      <c r="D128" s="117">
        <v>23350</v>
      </c>
      <c r="E128" s="118">
        <v>16350</v>
      </c>
      <c r="F128" s="8"/>
    </row>
    <row r="129" spans="3:6" ht="23.25" x14ac:dyDescent="0.35">
      <c r="C129" s="119" t="s">
        <v>123</v>
      </c>
      <c r="D129" s="117">
        <v>45300</v>
      </c>
      <c r="E129" s="118">
        <v>31700</v>
      </c>
      <c r="F129" s="8"/>
    </row>
    <row r="130" spans="3:6" ht="23.25" x14ac:dyDescent="0.35">
      <c r="C130" s="119" t="s">
        <v>124</v>
      </c>
      <c r="D130" s="117">
        <v>75700</v>
      </c>
      <c r="E130" s="118">
        <v>53000</v>
      </c>
      <c r="F130" s="8"/>
    </row>
    <row r="131" spans="3:6" ht="23.25" x14ac:dyDescent="0.35">
      <c r="C131" s="150"/>
      <c r="D131" s="68"/>
      <c r="E131" s="69"/>
      <c r="F131" s="8"/>
    </row>
    <row r="132" spans="3:6" ht="23.25" x14ac:dyDescent="0.35">
      <c r="C132" s="186" t="s">
        <v>53</v>
      </c>
      <c r="D132" s="121"/>
      <c r="E132" s="122"/>
      <c r="F132" s="112"/>
    </row>
    <row r="133" spans="3:6" ht="23.25" x14ac:dyDescent="0.35">
      <c r="C133" s="120" t="s">
        <v>125</v>
      </c>
      <c r="D133" s="117">
        <v>48750</v>
      </c>
      <c r="E133" s="118">
        <v>34150</v>
      </c>
      <c r="F133" s="7"/>
    </row>
    <row r="134" spans="3:6" ht="23.25" x14ac:dyDescent="0.35">
      <c r="C134" s="120" t="s">
        <v>126</v>
      </c>
      <c r="D134" s="117">
        <v>67050</v>
      </c>
      <c r="E134" s="118">
        <v>46950</v>
      </c>
      <c r="F134" s="8"/>
    </row>
    <row r="135" spans="3:6" ht="23.25" x14ac:dyDescent="0.35">
      <c r="C135" s="120" t="s">
        <v>127</v>
      </c>
      <c r="D135" s="117">
        <v>82300</v>
      </c>
      <c r="E135" s="118">
        <v>57600</v>
      </c>
      <c r="F135" s="8"/>
    </row>
    <row r="136" spans="3:6" ht="23.25" x14ac:dyDescent="0.35">
      <c r="C136" s="152"/>
      <c r="D136" s="68"/>
      <c r="E136" s="69"/>
      <c r="F136" s="8"/>
    </row>
    <row r="137" spans="3:6" ht="23.25" x14ac:dyDescent="0.35">
      <c r="C137" s="186" t="s">
        <v>187</v>
      </c>
      <c r="D137" s="121"/>
      <c r="E137" s="122"/>
      <c r="F137" s="112"/>
    </row>
    <row r="138" spans="3:6" ht="23.25" x14ac:dyDescent="0.35">
      <c r="C138" s="120" t="s">
        <v>188</v>
      </c>
      <c r="D138" s="117">
        <v>14700</v>
      </c>
      <c r="E138" s="118">
        <v>10300</v>
      </c>
      <c r="F138" s="7"/>
    </row>
    <row r="139" spans="3:6" ht="23.25" x14ac:dyDescent="0.35">
      <c r="C139" s="120" t="s">
        <v>189</v>
      </c>
      <c r="D139" s="117">
        <v>14700</v>
      </c>
      <c r="E139" s="118">
        <v>10300</v>
      </c>
      <c r="F139" s="8"/>
    </row>
    <row r="140" spans="3:6" ht="23.25" x14ac:dyDescent="0.35">
      <c r="C140" s="120" t="s">
        <v>190</v>
      </c>
      <c r="D140" s="117">
        <v>14700</v>
      </c>
      <c r="E140" s="118">
        <v>10300</v>
      </c>
      <c r="F140" s="8"/>
    </row>
    <row r="141" spans="3:6" ht="23.25" x14ac:dyDescent="0.35">
      <c r="C141" s="152"/>
      <c r="D141" s="68"/>
      <c r="E141" s="69"/>
      <c r="F141" s="8"/>
    </row>
    <row r="142" spans="3:6" ht="23.25" x14ac:dyDescent="0.35">
      <c r="C142" s="13"/>
      <c r="D142" s="68"/>
      <c r="E142" s="69"/>
      <c r="F142" s="8"/>
    </row>
    <row r="143" spans="3:6" ht="23.25" x14ac:dyDescent="0.35">
      <c r="C143" s="185" t="s">
        <v>196</v>
      </c>
      <c r="D143" s="114"/>
      <c r="E143" s="115"/>
      <c r="F143" s="111"/>
    </row>
    <row r="144" spans="3:6" ht="23.25" x14ac:dyDescent="0.35">
      <c r="C144" s="119" t="s">
        <v>197</v>
      </c>
      <c r="D144" s="117">
        <v>76500</v>
      </c>
      <c r="E144" s="118">
        <v>53550</v>
      </c>
      <c r="F144" s="8"/>
    </row>
    <row r="145" spans="3:6" ht="23.25" x14ac:dyDescent="0.35">
      <c r="C145" s="13"/>
      <c r="D145" s="68"/>
      <c r="E145" s="69"/>
      <c r="F145" s="8"/>
    </row>
    <row r="146" spans="3:6" ht="23.25" x14ac:dyDescent="0.35">
      <c r="C146" s="187" t="s">
        <v>191</v>
      </c>
      <c r="D146" s="114"/>
      <c r="E146" s="115"/>
      <c r="F146" s="112"/>
    </row>
    <row r="147" spans="3:6" ht="23.25" x14ac:dyDescent="0.35">
      <c r="C147" s="116" t="s">
        <v>192</v>
      </c>
      <c r="D147" s="117">
        <v>61150</v>
      </c>
      <c r="E147" s="118">
        <v>42850</v>
      </c>
      <c r="F147" s="8"/>
    </row>
    <row r="148" spans="3:6" ht="23.25" x14ac:dyDescent="0.35">
      <c r="C148" s="116" t="s">
        <v>193</v>
      </c>
      <c r="D148" s="117">
        <v>99200</v>
      </c>
      <c r="E148" s="118">
        <v>69450</v>
      </c>
      <c r="F148" s="8"/>
    </row>
    <row r="149" spans="3:6" ht="23.25" x14ac:dyDescent="0.35">
      <c r="D149" s="68"/>
      <c r="E149" s="69"/>
      <c r="F149" s="8"/>
    </row>
    <row r="150" spans="3:6" ht="23.25" x14ac:dyDescent="0.35">
      <c r="C150" s="187" t="s">
        <v>27</v>
      </c>
      <c r="D150" s="114"/>
      <c r="E150" s="115"/>
      <c r="F150" s="112"/>
    </row>
    <row r="151" spans="3:6" ht="23.25" x14ac:dyDescent="0.35">
      <c r="C151" s="119" t="s">
        <v>194</v>
      </c>
      <c r="D151" s="117">
        <v>31050</v>
      </c>
      <c r="E151" s="118">
        <v>21750</v>
      </c>
    </row>
    <row r="152" spans="3:6" ht="23.25" x14ac:dyDescent="0.35">
      <c r="C152" s="119" t="s">
        <v>230</v>
      </c>
      <c r="D152" s="117">
        <v>38500</v>
      </c>
      <c r="E152" s="118">
        <v>26950</v>
      </c>
    </row>
    <row r="153" spans="3:6" ht="23.25" x14ac:dyDescent="0.35">
      <c r="C153" s="119" t="s">
        <v>214</v>
      </c>
      <c r="D153" s="117">
        <v>61300</v>
      </c>
      <c r="E153" s="118">
        <v>42900</v>
      </c>
    </row>
    <row r="154" spans="3:6" ht="23.25" x14ac:dyDescent="0.35">
      <c r="C154" s="119" t="s">
        <v>229</v>
      </c>
      <c r="D154" s="117">
        <v>51200</v>
      </c>
      <c r="E154" s="118">
        <v>35850</v>
      </c>
    </row>
    <row r="155" spans="3:6" ht="23.25" x14ac:dyDescent="0.35">
      <c r="C155" s="119" t="s">
        <v>195</v>
      </c>
      <c r="D155" s="117">
        <v>80900</v>
      </c>
      <c r="E155" s="118">
        <v>56650</v>
      </c>
    </row>
    <row r="156" spans="3:6" ht="23.25" x14ac:dyDescent="0.35">
      <c r="C156" s="119" t="s">
        <v>228</v>
      </c>
      <c r="D156" s="117">
        <v>61300</v>
      </c>
      <c r="E156" s="118">
        <v>42900</v>
      </c>
    </row>
    <row r="157" spans="3:6" ht="23.25" x14ac:dyDescent="0.35">
      <c r="C157" s="119" t="s">
        <v>213</v>
      </c>
      <c r="D157" s="117">
        <v>100800</v>
      </c>
      <c r="E157" s="118">
        <v>70550</v>
      </c>
      <c r="F157" s="7"/>
    </row>
    <row r="158" spans="3:6" ht="23.25" x14ac:dyDescent="0.35">
      <c r="C158" s="9"/>
      <c r="D158" s="68"/>
      <c r="E158" s="69"/>
      <c r="F158" s="7"/>
    </row>
    <row r="159" spans="3:6" ht="23.25" x14ac:dyDescent="0.35">
      <c r="C159" s="185" t="s">
        <v>54</v>
      </c>
      <c r="D159" s="114"/>
      <c r="E159" s="115"/>
      <c r="F159" s="112"/>
    </row>
    <row r="160" spans="3:6" ht="23.25" x14ac:dyDescent="0.35">
      <c r="C160" s="120" t="s">
        <v>128</v>
      </c>
      <c r="D160" s="117">
        <v>30350</v>
      </c>
      <c r="E160" s="118">
        <v>21250</v>
      </c>
      <c r="F160" s="7"/>
    </row>
    <row r="161" spans="3:6" ht="23.25" x14ac:dyDescent="0.35">
      <c r="C161" s="120" t="s">
        <v>129</v>
      </c>
      <c r="D161" s="117">
        <v>45400</v>
      </c>
      <c r="E161" s="118">
        <v>31750</v>
      </c>
    </row>
    <row r="162" spans="3:6" ht="23.25" x14ac:dyDescent="0.35">
      <c r="C162" s="120" t="s">
        <v>182</v>
      </c>
      <c r="D162" s="117">
        <v>86100</v>
      </c>
      <c r="E162" s="118">
        <v>60250</v>
      </c>
    </row>
    <row r="163" spans="3:6" ht="23.25" x14ac:dyDescent="0.35">
      <c r="C163" s="152"/>
      <c r="D163" s="68"/>
      <c r="E163" s="69"/>
    </row>
    <row r="164" spans="3:6" ht="23.25" x14ac:dyDescent="0.35">
      <c r="C164" s="13"/>
      <c r="D164" s="68"/>
      <c r="E164" s="69"/>
      <c r="F164" s="3"/>
    </row>
    <row r="165" spans="3:6" ht="23.25" x14ac:dyDescent="0.35">
      <c r="C165" s="185" t="s">
        <v>62</v>
      </c>
      <c r="D165" s="114"/>
      <c r="E165" s="115"/>
      <c r="F165" s="111"/>
    </row>
    <row r="166" spans="3:6" ht="23.25" x14ac:dyDescent="0.35">
      <c r="C166" s="119" t="s">
        <v>130</v>
      </c>
      <c r="D166" s="117">
        <v>37600</v>
      </c>
      <c r="E166" s="118">
        <v>26300</v>
      </c>
      <c r="F166" s="8"/>
    </row>
    <row r="167" spans="3:6" ht="23.25" x14ac:dyDescent="0.35">
      <c r="C167" s="13"/>
      <c r="D167" s="68"/>
      <c r="E167" s="69"/>
      <c r="F167" s="8"/>
    </row>
    <row r="168" spans="3:6" ht="23.25" x14ac:dyDescent="0.35">
      <c r="C168" s="185" t="s">
        <v>181</v>
      </c>
      <c r="D168" s="114"/>
      <c r="E168" s="115"/>
      <c r="F168" s="111"/>
    </row>
    <row r="169" spans="3:6" ht="23.25" x14ac:dyDescent="0.35">
      <c r="C169" s="119" t="s">
        <v>131</v>
      </c>
      <c r="D169" s="117">
        <v>26850</v>
      </c>
      <c r="E169" s="118">
        <v>18800</v>
      </c>
      <c r="F169" s="8"/>
    </row>
    <row r="170" spans="3:6" ht="23.25" x14ac:dyDescent="0.35">
      <c r="C170" s="13"/>
      <c r="D170" s="68"/>
      <c r="E170" s="69"/>
      <c r="F170" s="8"/>
    </row>
    <row r="171" spans="3:6" ht="23.25" x14ac:dyDescent="0.35">
      <c r="C171" s="187" t="s">
        <v>55</v>
      </c>
      <c r="D171" s="114"/>
      <c r="E171" s="115"/>
      <c r="F171" s="112"/>
    </row>
    <row r="172" spans="3:6" ht="23.25" x14ac:dyDescent="0.35">
      <c r="C172" s="116" t="s">
        <v>133</v>
      </c>
      <c r="D172" s="117">
        <v>33650</v>
      </c>
      <c r="E172" s="118">
        <v>23550</v>
      </c>
      <c r="F172" s="8"/>
    </row>
    <row r="173" spans="3:6" ht="23.25" x14ac:dyDescent="0.35">
      <c r="C173" s="116" t="s">
        <v>132</v>
      </c>
      <c r="D173" s="117">
        <v>56250</v>
      </c>
      <c r="E173" s="118">
        <v>39350</v>
      </c>
      <c r="F173" s="8"/>
    </row>
    <row r="174" spans="3:6" ht="23.25" x14ac:dyDescent="0.35">
      <c r="D174" s="68"/>
      <c r="E174" s="69"/>
      <c r="F174" s="8"/>
    </row>
    <row r="175" spans="3:6" ht="23.25" x14ac:dyDescent="0.35">
      <c r="C175" s="188" t="s">
        <v>56</v>
      </c>
      <c r="D175" s="114"/>
      <c r="E175" s="115"/>
      <c r="F175" s="111"/>
    </row>
    <row r="176" spans="3:6" ht="23.25" x14ac:dyDescent="0.35">
      <c r="C176" s="116" t="s">
        <v>135</v>
      </c>
      <c r="D176" s="117">
        <v>62800</v>
      </c>
      <c r="E176" s="118">
        <v>44000</v>
      </c>
    </row>
    <row r="177" spans="3:6" ht="23.25" x14ac:dyDescent="0.35">
      <c r="C177" s="116" t="s">
        <v>134</v>
      </c>
      <c r="D177" s="117">
        <v>108950</v>
      </c>
      <c r="E177" s="118">
        <v>76250</v>
      </c>
      <c r="F177" s="14"/>
    </row>
    <row r="178" spans="3:6" x14ac:dyDescent="0.35">
      <c r="D178" s="14"/>
      <c r="E178" s="14"/>
      <c r="F178" s="14"/>
    </row>
    <row r="179" spans="3:6" ht="23.25" x14ac:dyDescent="0.35">
      <c r="C179" s="185" t="s">
        <v>226</v>
      </c>
      <c r="D179" s="114"/>
      <c r="E179" s="115"/>
      <c r="F179" s="111"/>
    </row>
    <row r="180" spans="3:6" ht="23.25" x14ac:dyDescent="0.35">
      <c r="C180" s="119" t="s">
        <v>227</v>
      </c>
      <c r="D180" s="117">
        <v>339300</v>
      </c>
      <c r="E180" s="118">
        <v>237500</v>
      </c>
      <c r="F180" s="8"/>
    </row>
    <row r="181" spans="3:6" ht="23.25" x14ac:dyDescent="0.35">
      <c r="C181" s="13"/>
      <c r="D181" s="68"/>
      <c r="E181" s="69"/>
      <c r="F181" s="8"/>
    </row>
    <row r="182" spans="3:6" ht="23.25" x14ac:dyDescent="0.35">
      <c r="C182" s="185" t="s">
        <v>183</v>
      </c>
      <c r="D182" s="114"/>
      <c r="E182" s="115"/>
      <c r="F182" s="112"/>
    </row>
    <row r="183" spans="3:6" ht="23.25" x14ac:dyDescent="0.35">
      <c r="C183" s="120" t="s">
        <v>184</v>
      </c>
      <c r="D183" s="117">
        <v>34500</v>
      </c>
      <c r="E183" s="118">
        <v>24150</v>
      </c>
      <c r="F183" s="7"/>
    </row>
    <row r="184" spans="3:6" ht="23.25" x14ac:dyDescent="0.35">
      <c r="C184" s="120" t="s">
        <v>185</v>
      </c>
      <c r="D184" s="117">
        <v>62050</v>
      </c>
      <c r="E184" s="118">
        <v>43450</v>
      </c>
    </row>
    <row r="185" spans="3:6" ht="23.25" x14ac:dyDescent="0.35">
      <c r="C185" s="120" t="s">
        <v>186</v>
      </c>
      <c r="D185" s="117">
        <v>117150</v>
      </c>
      <c r="E185" s="118">
        <v>82000</v>
      </c>
    </row>
    <row r="186" spans="3:6" x14ac:dyDescent="0.35">
      <c r="D186" s="14"/>
      <c r="E186" s="14"/>
      <c r="F186" s="14"/>
    </row>
    <row r="187" spans="3:6" ht="23.25" x14ac:dyDescent="0.35">
      <c r="C187" s="185" t="s">
        <v>216</v>
      </c>
      <c r="D187" s="114"/>
      <c r="E187" s="115"/>
      <c r="F187" s="112"/>
    </row>
    <row r="188" spans="3:6" ht="23.25" x14ac:dyDescent="0.35">
      <c r="C188" s="120" t="s">
        <v>217</v>
      </c>
      <c r="D188" s="117">
        <v>30550</v>
      </c>
      <c r="E188" s="118">
        <v>21400</v>
      </c>
      <c r="F188" s="7"/>
    </row>
    <row r="189" spans="3:6" ht="23.25" x14ac:dyDescent="0.35">
      <c r="C189" s="120" t="s">
        <v>218</v>
      </c>
      <c r="D189" s="117">
        <v>47600</v>
      </c>
      <c r="E189" s="118">
        <v>33300</v>
      </c>
    </row>
    <row r="190" spans="3:6" ht="23.25" x14ac:dyDescent="0.35">
      <c r="C190" s="120" t="s">
        <v>219</v>
      </c>
      <c r="D190" s="117">
        <v>64150</v>
      </c>
      <c r="E190" s="118">
        <v>44900</v>
      </c>
    </row>
    <row r="191" spans="3:6" x14ac:dyDescent="0.35">
      <c r="D191" s="14"/>
      <c r="E191" s="14"/>
      <c r="F191" s="14"/>
    </row>
    <row r="192" spans="3:6" ht="23.25" x14ac:dyDescent="0.35">
      <c r="C192" s="185" t="s">
        <v>198</v>
      </c>
      <c r="D192" s="114"/>
      <c r="E192" s="115"/>
      <c r="F192" s="111"/>
    </row>
    <row r="193" spans="3:6" ht="23.25" x14ac:dyDescent="0.35">
      <c r="C193" s="119" t="s">
        <v>199</v>
      </c>
      <c r="D193" s="117">
        <v>331600</v>
      </c>
      <c r="E193" s="118">
        <v>232150</v>
      </c>
      <c r="F193" s="8"/>
    </row>
    <row r="194" spans="3:6" ht="23.25" x14ac:dyDescent="0.35">
      <c r="C194" s="13"/>
      <c r="D194" s="68"/>
      <c r="E194" s="69"/>
      <c r="F194" s="8"/>
    </row>
    <row r="195" spans="3:6" ht="23.25" x14ac:dyDescent="0.35">
      <c r="C195" s="185" t="s">
        <v>200</v>
      </c>
      <c r="D195" s="114"/>
      <c r="E195" s="115"/>
      <c r="F195" s="111"/>
    </row>
    <row r="196" spans="3:6" ht="23.25" x14ac:dyDescent="0.35">
      <c r="C196" s="119" t="s">
        <v>215</v>
      </c>
      <c r="D196" s="117">
        <v>58600</v>
      </c>
      <c r="E196" s="118">
        <v>41050</v>
      </c>
      <c r="F196" s="8"/>
    </row>
    <row r="197" spans="3:6" x14ac:dyDescent="0.35">
      <c r="F197" s="223">
        <v>45337</v>
      </c>
    </row>
    <row r="199" spans="3:6" ht="23.45" customHeight="1" x14ac:dyDescent="0.35">
      <c r="C199" s="13"/>
      <c r="D199" s="179" t="s">
        <v>235</v>
      </c>
      <c r="E199" s="97"/>
      <c r="F199" s="180" t="s">
        <v>236</v>
      </c>
    </row>
    <row r="200" spans="3:6" ht="23.45" customHeight="1" thickBot="1" x14ac:dyDescent="0.4">
      <c r="C200" s="181" t="s">
        <v>102</v>
      </c>
      <c r="D200" s="104"/>
      <c r="E200" s="105"/>
      <c r="F200" s="98"/>
    </row>
    <row r="201" spans="3:6" ht="23.45" customHeight="1" x14ac:dyDescent="0.35">
      <c r="C201" s="106" t="s">
        <v>137</v>
      </c>
      <c r="D201" s="107">
        <v>142320</v>
      </c>
      <c r="E201" s="124">
        <v>99630</v>
      </c>
      <c r="F201" s="99"/>
    </row>
    <row r="202" spans="3:6" ht="23.45" customHeight="1" x14ac:dyDescent="0.35">
      <c r="C202" s="106" t="s">
        <v>138</v>
      </c>
      <c r="D202" s="107">
        <v>113510</v>
      </c>
      <c r="E202" s="124">
        <v>79460</v>
      </c>
      <c r="F202" s="100"/>
    </row>
    <row r="203" spans="3:6" ht="23.45" customHeight="1" x14ac:dyDescent="0.35">
      <c r="C203" s="106" t="s">
        <v>139</v>
      </c>
      <c r="D203" s="107">
        <v>110360</v>
      </c>
      <c r="E203" s="124">
        <v>77250</v>
      </c>
      <c r="F203" s="100"/>
    </row>
    <row r="204" spans="3:6" ht="23.45" customHeight="1" x14ac:dyDescent="0.35">
      <c r="C204" s="106" t="s">
        <v>140</v>
      </c>
      <c r="D204" s="107">
        <v>56120</v>
      </c>
      <c r="E204" s="124">
        <v>39280</v>
      </c>
      <c r="F204" s="100"/>
    </row>
    <row r="205" spans="3:6" ht="23.45" customHeight="1" x14ac:dyDescent="0.35">
      <c r="C205" s="106" t="s">
        <v>141</v>
      </c>
      <c r="D205" s="107">
        <v>83370</v>
      </c>
      <c r="E205" s="124">
        <v>58360</v>
      </c>
      <c r="F205" s="101"/>
    </row>
    <row r="206" spans="3:6" ht="23.45" customHeight="1" x14ac:dyDescent="0.35">
      <c r="C206" s="106" t="s">
        <v>143</v>
      </c>
      <c r="D206" s="107">
        <v>64190</v>
      </c>
      <c r="E206" s="124">
        <v>44930</v>
      </c>
      <c r="F206" s="102"/>
    </row>
    <row r="207" spans="3:6" ht="23.45" customHeight="1" x14ac:dyDescent="0.35">
      <c r="C207" s="106" t="s">
        <v>144</v>
      </c>
      <c r="D207" s="107">
        <v>47010</v>
      </c>
      <c r="E207" s="124">
        <v>32910</v>
      </c>
      <c r="F207" s="100"/>
    </row>
    <row r="208" spans="3:6" ht="23.45" customHeight="1" x14ac:dyDescent="0.35">
      <c r="C208" s="106" t="s">
        <v>145</v>
      </c>
      <c r="D208" s="107">
        <v>61780</v>
      </c>
      <c r="E208" s="124">
        <v>43250</v>
      </c>
      <c r="F208" s="100"/>
    </row>
    <row r="209" spans="3:6" ht="23.45" customHeight="1" x14ac:dyDescent="0.35">
      <c r="C209" s="106" t="s">
        <v>146</v>
      </c>
      <c r="D209" s="107">
        <v>49200</v>
      </c>
      <c r="E209" s="124">
        <v>34440</v>
      </c>
      <c r="F209" s="100"/>
    </row>
    <row r="210" spans="3:6" ht="23.45" customHeight="1" x14ac:dyDescent="0.35">
      <c r="C210" s="106" t="s">
        <v>147</v>
      </c>
      <c r="D210" s="107">
        <v>31810</v>
      </c>
      <c r="E210" s="124">
        <v>22270</v>
      </c>
      <c r="F210" s="100"/>
    </row>
    <row r="211" spans="3:6" ht="23.45" customHeight="1" x14ac:dyDescent="0.35">
      <c r="C211" s="106" t="s">
        <v>148</v>
      </c>
      <c r="D211" s="107">
        <v>35710</v>
      </c>
      <c r="E211" s="124">
        <v>25000</v>
      </c>
      <c r="F211" s="100"/>
    </row>
    <row r="212" spans="3:6" ht="23.45" customHeight="1" thickBot="1" x14ac:dyDescent="0.4">
      <c r="C212" s="106" t="s">
        <v>142</v>
      </c>
      <c r="D212" s="107">
        <v>22920</v>
      </c>
      <c r="E212" s="124">
        <v>16040</v>
      </c>
      <c r="F212" s="103"/>
    </row>
    <row r="213" spans="3:6" ht="23.45" customHeight="1" thickBot="1" x14ac:dyDescent="0.4">
      <c r="C213" s="181" t="s">
        <v>96</v>
      </c>
      <c r="D213" s="108"/>
      <c r="E213" s="109"/>
      <c r="F213" s="96"/>
    </row>
    <row r="214" spans="3:6" ht="23.45" customHeight="1" x14ac:dyDescent="0.35">
      <c r="C214" s="106" t="s">
        <v>162</v>
      </c>
      <c r="D214" s="107">
        <v>14140</v>
      </c>
      <c r="E214" s="124">
        <v>9900</v>
      </c>
      <c r="F214" s="99"/>
    </row>
    <row r="215" spans="3:6" ht="23.45" customHeight="1" x14ac:dyDescent="0.35">
      <c r="C215" s="106" t="s">
        <v>163</v>
      </c>
      <c r="D215" s="107">
        <v>23460</v>
      </c>
      <c r="E215" s="124">
        <v>16420</v>
      </c>
      <c r="F215" s="100"/>
    </row>
    <row r="216" spans="3:6" ht="23.45" customHeight="1" x14ac:dyDescent="0.35">
      <c r="C216" s="106" t="s">
        <v>164</v>
      </c>
      <c r="D216" s="107">
        <v>23460</v>
      </c>
      <c r="E216" s="124">
        <v>16420</v>
      </c>
      <c r="F216" s="100"/>
    </row>
    <row r="217" spans="3:6" ht="23.45" customHeight="1" x14ac:dyDescent="0.35">
      <c r="C217" s="106" t="s">
        <v>165</v>
      </c>
      <c r="D217" s="107">
        <v>27970</v>
      </c>
      <c r="E217" s="124">
        <v>19580</v>
      </c>
      <c r="F217" s="100"/>
    </row>
    <row r="218" spans="3:6" ht="23.45" customHeight="1" x14ac:dyDescent="0.35">
      <c r="C218" s="106" t="s">
        <v>166</v>
      </c>
      <c r="D218" s="107">
        <v>61210</v>
      </c>
      <c r="E218" s="124">
        <v>42850</v>
      </c>
      <c r="F218" s="100"/>
    </row>
    <row r="219" spans="3:6" ht="23.45" customHeight="1" x14ac:dyDescent="0.35">
      <c r="C219" s="106" t="s">
        <v>167</v>
      </c>
      <c r="D219" s="107">
        <v>85540</v>
      </c>
      <c r="E219" s="124">
        <v>59880</v>
      </c>
      <c r="F219" s="100"/>
    </row>
    <row r="220" spans="3:6" ht="23.45" customHeight="1" thickBot="1" x14ac:dyDescent="0.4">
      <c r="C220" s="106" t="s">
        <v>168</v>
      </c>
      <c r="D220" s="107">
        <v>118320</v>
      </c>
      <c r="E220" s="124">
        <v>82820</v>
      </c>
      <c r="F220" s="103"/>
    </row>
    <row r="221" spans="3:6" ht="23.45" customHeight="1" thickBot="1" x14ac:dyDescent="0.4">
      <c r="C221" s="182" t="s">
        <v>103</v>
      </c>
      <c r="D221" s="108"/>
      <c r="E221" s="109"/>
      <c r="F221" s="96"/>
    </row>
    <row r="222" spans="3:6" ht="23.45" customHeight="1" x14ac:dyDescent="0.35">
      <c r="C222" s="106" t="s">
        <v>173</v>
      </c>
      <c r="D222" s="107">
        <v>235540</v>
      </c>
      <c r="E222" s="124">
        <v>164880</v>
      </c>
      <c r="F222" s="99"/>
    </row>
    <row r="223" spans="3:6" ht="23.45" customHeight="1" x14ac:dyDescent="0.35">
      <c r="C223" s="106" t="s">
        <v>174</v>
      </c>
      <c r="D223" s="107">
        <v>113140</v>
      </c>
      <c r="E223" s="124">
        <v>79200</v>
      </c>
      <c r="F223" s="100"/>
    </row>
    <row r="224" spans="3:6" ht="23.45" customHeight="1" x14ac:dyDescent="0.35">
      <c r="C224" s="106" t="s">
        <v>175</v>
      </c>
      <c r="D224" s="107">
        <v>85600</v>
      </c>
      <c r="E224" s="124">
        <v>59920</v>
      </c>
      <c r="F224" s="100"/>
    </row>
    <row r="225" spans="3:6" ht="23.45" customHeight="1" x14ac:dyDescent="0.35">
      <c r="C225" s="106" t="s">
        <v>150</v>
      </c>
      <c r="D225" s="107">
        <v>46520</v>
      </c>
      <c r="E225" s="124">
        <v>32570</v>
      </c>
      <c r="F225" s="100"/>
    </row>
    <row r="226" spans="3:6" ht="23.45" customHeight="1" x14ac:dyDescent="0.35">
      <c r="C226" s="106" t="s">
        <v>176</v>
      </c>
      <c r="D226" s="107">
        <v>29920</v>
      </c>
      <c r="E226" s="124">
        <v>20940</v>
      </c>
      <c r="F226" s="100"/>
    </row>
    <row r="227" spans="3:6" ht="23.45" customHeight="1" x14ac:dyDescent="0.35">
      <c r="C227" s="106" t="s">
        <v>151</v>
      </c>
      <c r="D227" s="107">
        <v>68560</v>
      </c>
      <c r="E227" s="124">
        <v>47990</v>
      </c>
      <c r="F227" s="100"/>
    </row>
    <row r="228" spans="3:6" ht="23.45" customHeight="1" x14ac:dyDescent="0.35">
      <c r="C228" s="106" t="s">
        <v>149</v>
      </c>
      <c r="D228" s="107">
        <v>30470</v>
      </c>
      <c r="E228" s="124">
        <v>21330</v>
      </c>
      <c r="F228" s="100"/>
    </row>
    <row r="229" spans="3:6" ht="23.45" customHeight="1" x14ac:dyDescent="0.35">
      <c r="C229" s="106" t="s">
        <v>177</v>
      </c>
      <c r="D229" s="107">
        <v>72800</v>
      </c>
      <c r="E229" s="124">
        <v>50960</v>
      </c>
      <c r="F229" s="100"/>
    </row>
    <row r="230" spans="3:6" ht="23.45" customHeight="1" thickBot="1" x14ac:dyDescent="0.4">
      <c r="C230" s="106" t="s">
        <v>178</v>
      </c>
      <c r="D230" s="107">
        <v>90950</v>
      </c>
      <c r="E230" s="124">
        <v>63670</v>
      </c>
      <c r="F230" s="103"/>
    </row>
    <row r="231" spans="3:6" ht="24" customHeight="1" thickBot="1" x14ac:dyDescent="0.4">
      <c r="C231" s="181" t="s">
        <v>169</v>
      </c>
      <c r="D231" s="108"/>
      <c r="E231" s="109"/>
      <c r="F231" s="96"/>
    </row>
    <row r="232" spans="3:6" ht="23.25" x14ac:dyDescent="0.35">
      <c r="C232" s="106" t="s">
        <v>157</v>
      </c>
      <c r="D232" s="107">
        <v>29260</v>
      </c>
      <c r="E232" s="124">
        <v>20480</v>
      </c>
      <c r="F232" s="99"/>
    </row>
    <row r="233" spans="3:6" ht="23.25" x14ac:dyDescent="0.35">
      <c r="C233" s="106" t="s">
        <v>152</v>
      </c>
      <c r="D233" s="107">
        <v>44050</v>
      </c>
      <c r="E233" s="124">
        <v>30840</v>
      </c>
      <c r="F233" s="100"/>
    </row>
    <row r="234" spans="3:6" ht="23.25" x14ac:dyDescent="0.35">
      <c r="C234" s="106" t="s">
        <v>153</v>
      </c>
      <c r="D234" s="107">
        <v>86320</v>
      </c>
      <c r="E234" s="124">
        <v>60420</v>
      </c>
      <c r="F234" s="100"/>
    </row>
    <row r="235" spans="3:6" ht="23.25" x14ac:dyDescent="0.35">
      <c r="C235" s="106" t="s">
        <v>154</v>
      </c>
      <c r="D235" s="107">
        <v>140790</v>
      </c>
      <c r="E235" s="124">
        <v>98560</v>
      </c>
      <c r="F235" s="100"/>
    </row>
    <row r="236" spans="3:6" ht="23.25" x14ac:dyDescent="0.35">
      <c r="C236" s="106" t="s">
        <v>155</v>
      </c>
      <c r="D236" s="107">
        <v>146480</v>
      </c>
      <c r="E236" s="124">
        <v>102540</v>
      </c>
      <c r="F236" s="100"/>
    </row>
    <row r="237" spans="3:6" ht="24" thickBot="1" x14ac:dyDescent="0.4">
      <c r="C237" s="106" t="s">
        <v>156</v>
      </c>
      <c r="D237" s="107">
        <v>181820</v>
      </c>
      <c r="E237" s="124">
        <v>127280</v>
      </c>
      <c r="F237" s="103"/>
    </row>
    <row r="238" spans="3:6" ht="24" thickBot="1" x14ac:dyDescent="0.4">
      <c r="C238" s="183" t="s">
        <v>201</v>
      </c>
      <c r="D238" s="108"/>
      <c r="E238" s="109"/>
      <c r="F238" s="96"/>
    </row>
    <row r="239" spans="3:6" ht="23.25" x14ac:dyDescent="0.35">
      <c r="C239" s="106" t="s">
        <v>202</v>
      </c>
      <c r="D239" s="107">
        <v>36480</v>
      </c>
      <c r="E239" s="124">
        <v>25540</v>
      </c>
      <c r="F239" s="99"/>
    </row>
    <row r="240" spans="3:6" ht="23.25" x14ac:dyDescent="0.35">
      <c r="C240" s="106" t="s">
        <v>203</v>
      </c>
      <c r="D240" s="107">
        <v>64260</v>
      </c>
      <c r="E240" s="124">
        <v>44980</v>
      </c>
      <c r="F240" s="100"/>
    </row>
    <row r="241" spans="3:6" ht="23.25" x14ac:dyDescent="0.35">
      <c r="C241" s="106" t="s">
        <v>205</v>
      </c>
      <c r="D241" s="107">
        <v>37910</v>
      </c>
      <c r="E241" s="124">
        <v>26540</v>
      </c>
      <c r="F241" s="100"/>
    </row>
    <row r="242" spans="3:6" ht="23.25" x14ac:dyDescent="0.35">
      <c r="C242" s="106" t="s">
        <v>204</v>
      </c>
      <c r="D242" s="107">
        <v>69780</v>
      </c>
      <c r="E242" s="124">
        <v>48850</v>
      </c>
      <c r="F242" s="100"/>
    </row>
    <row r="243" spans="3:6" ht="24" thickBot="1" x14ac:dyDescent="0.4">
      <c r="C243" s="183" t="s">
        <v>106</v>
      </c>
      <c r="D243" s="108"/>
      <c r="E243" s="109"/>
      <c r="F243" s="96"/>
    </row>
    <row r="244" spans="3:6" ht="23.25" x14ac:dyDescent="0.35">
      <c r="C244" s="106" t="s">
        <v>107</v>
      </c>
      <c r="D244" s="107">
        <v>45760</v>
      </c>
      <c r="E244" s="124">
        <v>32030</v>
      </c>
      <c r="F244" s="99"/>
    </row>
    <row r="245" spans="3:6" ht="23.25" x14ac:dyDescent="0.35">
      <c r="C245" s="106" t="s">
        <v>108</v>
      </c>
      <c r="D245" s="107">
        <v>47940</v>
      </c>
      <c r="E245" s="124">
        <v>33560</v>
      </c>
      <c r="F245" s="100"/>
    </row>
    <row r="246" spans="3:6" ht="23.25" x14ac:dyDescent="0.35">
      <c r="C246" s="106" t="s">
        <v>159</v>
      </c>
      <c r="D246" s="107">
        <v>63640</v>
      </c>
      <c r="E246" s="124">
        <v>44550</v>
      </c>
      <c r="F246" s="100"/>
    </row>
    <row r="247" spans="3:6" ht="23.25" x14ac:dyDescent="0.35">
      <c r="C247" s="106" t="s">
        <v>158</v>
      </c>
      <c r="D247" s="107">
        <v>66860</v>
      </c>
      <c r="E247" s="124">
        <v>46800</v>
      </c>
      <c r="F247" s="100"/>
    </row>
    <row r="248" spans="3:6" ht="23.25" x14ac:dyDescent="0.35">
      <c r="C248" s="106" t="s">
        <v>160</v>
      </c>
      <c r="D248" s="107">
        <v>73370</v>
      </c>
      <c r="E248" s="124">
        <v>51360</v>
      </c>
      <c r="F248" s="100"/>
    </row>
    <row r="249" spans="3:6" ht="23.25" x14ac:dyDescent="0.35">
      <c r="C249" s="106" t="s">
        <v>161</v>
      </c>
      <c r="D249" s="107">
        <v>103270</v>
      </c>
      <c r="E249" s="124">
        <v>72290</v>
      </c>
      <c r="F249" s="100"/>
    </row>
    <row r="250" spans="3:6" ht="24" thickBot="1" x14ac:dyDescent="0.4">
      <c r="C250" s="106" t="s">
        <v>179</v>
      </c>
      <c r="D250" s="107">
        <v>106380</v>
      </c>
      <c r="E250" s="124">
        <v>74470</v>
      </c>
      <c r="F250" s="103"/>
    </row>
    <row r="251" spans="3:6" ht="24" thickBot="1" x14ac:dyDescent="0.4">
      <c r="C251" s="181" t="s">
        <v>52</v>
      </c>
      <c r="D251" s="108"/>
      <c r="E251" s="109"/>
      <c r="F251" s="96"/>
    </row>
    <row r="252" spans="3:6" ht="23.25" x14ac:dyDescent="0.35">
      <c r="C252" s="106" t="s">
        <v>256</v>
      </c>
      <c r="D252" s="107">
        <v>9550</v>
      </c>
      <c r="E252" s="124">
        <v>6690</v>
      </c>
      <c r="F252" s="99"/>
    </row>
    <row r="253" spans="3:6" ht="23.25" x14ac:dyDescent="0.35">
      <c r="C253" s="106" t="s">
        <v>257</v>
      </c>
      <c r="D253" s="107">
        <v>23320</v>
      </c>
      <c r="E253" s="124">
        <v>16330</v>
      </c>
      <c r="F253" s="100"/>
    </row>
    <row r="254" spans="3:6" ht="23.25" x14ac:dyDescent="0.35">
      <c r="C254" s="106" t="s">
        <v>258</v>
      </c>
      <c r="D254" s="107">
        <v>25310</v>
      </c>
      <c r="E254" s="124">
        <v>17720</v>
      </c>
      <c r="F254" s="100"/>
    </row>
    <row r="255" spans="3:6" ht="23.25" x14ac:dyDescent="0.35">
      <c r="C255" s="106" t="s">
        <v>259</v>
      </c>
      <c r="D255" s="107">
        <v>28290</v>
      </c>
      <c r="E255" s="124">
        <v>19810</v>
      </c>
      <c r="F255" s="100"/>
    </row>
    <row r="256" spans="3:6" ht="23.25" x14ac:dyDescent="0.35">
      <c r="C256" s="106" t="s">
        <v>260</v>
      </c>
      <c r="D256" s="107">
        <v>43600</v>
      </c>
      <c r="E256" s="124">
        <v>30520</v>
      </c>
      <c r="F256" s="100"/>
    </row>
    <row r="257" spans="3:6" ht="23.25" x14ac:dyDescent="0.35">
      <c r="C257" s="106" t="s">
        <v>261</v>
      </c>
      <c r="D257" s="107">
        <v>66070</v>
      </c>
      <c r="E257" s="124">
        <v>46250</v>
      </c>
      <c r="F257" s="100"/>
    </row>
    <row r="258" spans="3:6" ht="23.25" x14ac:dyDescent="0.35">
      <c r="C258" s="106" t="s">
        <v>262</v>
      </c>
      <c r="D258" s="107">
        <v>104370</v>
      </c>
      <c r="E258" s="124">
        <v>73060</v>
      </c>
      <c r="F258" s="100"/>
    </row>
    <row r="259" spans="3:6" ht="23.25" x14ac:dyDescent="0.35">
      <c r="C259" s="106" t="s">
        <v>263</v>
      </c>
      <c r="D259" s="107">
        <v>111480</v>
      </c>
      <c r="E259" s="124">
        <v>78040</v>
      </c>
      <c r="F259" s="100"/>
    </row>
    <row r="260" spans="3:6" ht="23.25" x14ac:dyDescent="0.35">
      <c r="C260" s="106" t="s">
        <v>264</v>
      </c>
      <c r="D260" s="107">
        <v>56220</v>
      </c>
      <c r="E260" s="124">
        <v>39360</v>
      </c>
      <c r="F260" s="100"/>
    </row>
    <row r="261" spans="3:6" ht="23.25" x14ac:dyDescent="0.35">
      <c r="C261" s="106" t="s">
        <v>265</v>
      </c>
      <c r="D261" s="107">
        <v>26990</v>
      </c>
      <c r="E261" s="124">
        <v>18890</v>
      </c>
      <c r="F261" s="100"/>
    </row>
    <row r="262" spans="3:6" ht="23.25" x14ac:dyDescent="0.35">
      <c r="C262" s="106" t="s">
        <v>266</v>
      </c>
      <c r="D262" s="107">
        <v>43670</v>
      </c>
      <c r="E262" s="124">
        <v>30570</v>
      </c>
      <c r="F262" s="100"/>
    </row>
    <row r="263" spans="3:6" ht="23.25" x14ac:dyDescent="0.35">
      <c r="C263" s="106" t="s">
        <v>267</v>
      </c>
      <c r="D263" s="107">
        <v>76260</v>
      </c>
      <c r="E263" s="124">
        <v>53390</v>
      </c>
      <c r="F263" s="100"/>
    </row>
    <row r="264" spans="3:6" ht="23.25" x14ac:dyDescent="0.35">
      <c r="C264" s="106" t="s">
        <v>268</v>
      </c>
      <c r="D264" s="107">
        <v>33540</v>
      </c>
      <c r="E264" s="124">
        <v>23480</v>
      </c>
      <c r="F264" s="100"/>
    </row>
    <row r="265" spans="3:6" ht="23.25" x14ac:dyDescent="0.35">
      <c r="C265" s="106" t="s">
        <v>269</v>
      </c>
      <c r="D265" s="107">
        <v>47850</v>
      </c>
      <c r="E265" s="124">
        <v>33490</v>
      </c>
      <c r="F265" s="100"/>
    </row>
    <row r="266" spans="3:6" ht="24" thickBot="1" x14ac:dyDescent="0.4">
      <c r="C266" s="183" t="s">
        <v>237</v>
      </c>
      <c r="D266" s="108"/>
      <c r="E266" s="109"/>
      <c r="F266" s="96"/>
    </row>
    <row r="267" spans="3:6" ht="23.25" x14ac:dyDescent="0.35">
      <c r="C267" s="106" t="s">
        <v>248</v>
      </c>
      <c r="D267" s="107">
        <v>17970</v>
      </c>
      <c r="E267" s="124">
        <v>12580</v>
      </c>
      <c r="F267" s="99"/>
    </row>
    <row r="268" spans="3:6" ht="23.25" x14ac:dyDescent="0.35">
      <c r="C268" s="106" t="s">
        <v>249</v>
      </c>
      <c r="D268" s="107">
        <v>46520</v>
      </c>
      <c r="E268" s="124">
        <v>32570</v>
      </c>
      <c r="F268" s="100"/>
    </row>
    <row r="269" spans="3:6" ht="23.25" x14ac:dyDescent="0.35">
      <c r="C269" s="106" t="s">
        <v>250</v>
      </c>
      <c r="D269" s="107">
        <v>68310</v>
      </c>
      <c r="E269" s="124">
        <v>47820</v>
      </c>
      <c r="F269" s="100"/>
    </row>
    <row r="270" spans="3:6" ht="23.25" x14ac:dyDescent="0.35">
      <c r="C270" s="106" t="s">
        <v>251</v>
      </c>
      <c r="D270" s="107">
        <v>115060</v>
      </c>
      <c r="E270" s="124">
        <v>80550</v>
      </c>
      <c r="F270" s="100"/>
    </row>
    <row r="271" spans="3:6" ht="23.25" x14ac:dyDescent="0.35">
      <c r="C271" s="106" t="s">
        <v>252</v>
      </c>
      <c r="D271" s="107">
        <v>27970</v>
      </c>
      <c r="E271" s="124">
        <v>19580</v>
      </c>
      <c r="F271" s="100"/>
    </row>
    <row r="272" spans="3:6" ht="23.25" x14ac:dyDescent="0.35">
      <c r="C272" s="106" t="s">
        <v>253</v>
      </c>
      <c r="D272" s="107">
        <v>44200</v>
      </c>
      <c r="E272" s="124">
        <v>30940</v>
      </c>
      <c r="F272" s="100"/>
    </row>
    <row r="273" spans="3:6" ht="23.25" x14ac:dyDescent="0.35">
      <c r="C273" s="106" t="s">
        <v>254</v>
      </c>
      <c r="D273" s="107">
        <v>82770</v>
      </c>
      <c r="E273" s="124">
        <v>57940</v>
      </c>
      <c r="F273" s="100"/>
    </row>
    <row r="274" spans="3:6" ht="23.25" x14ac:dyDescent="0.35">
      <c r="C274" s="106" t="s">
        <v>255</v>
      </c>
      <c r="D274" s="107">
        <v>32010</v>
      </c>
      <c r="E274" s="124">
        <v>22410</v>
      </c>
      <c r="F274" s="100"/>
    </row>
    <row r="275" spans="3:6" ht="24" thickBot="1" x14ac:dyDescent="0.4">
      <c r="C275" s="189" t="s">
        <v>240</v>
      </c>
      <c r="D275" s="108"/>
      <c r="E275" s="109"/>
      <c r="F275" s="96"/>
    </row>
    <row r="276" spans="3:6" ht="23.25" x14ac:dyDescent="0.35">
      <c r="C276" s="106" t="s">
        <v>241</v>
      </c>
      <c r="D276" s="107">
        <v>30190</v>
      </c>
      <c r="E276" s="124">
        <v>21130</v>
      </c>
      <c r="F276" s="99"/>
    </row>
    <row r="277" spans="3:6" ht="23.25" x14ac:dyDescent="0.35">
      <c r="C277" s="106" t="s">
        <v>242</v>
      </c>
      <c r="D277" s="107">
        <v>45830</v>
      </c>
      <c r="E277" s="124">
        <v>32080</v>
      </c>
      <c r="F277" s="100"/>
    </row>
    <row r="278" spans="3:6" ht="23.25" x14ac:dyDescent="0.35">
      <c r="C278" s="190"/>
      <c r="D278" s="132"/>
      <c r="E278" s="196"/>
      <c r="F278" s="197"/>
    </row>
    <row r="279" spans="3:6" ht="24" thickBot="1" x14ac:dyDescent="0.4">
      <c r="C279" s="183" t="s">
        <v>239</v>
      </c>
      <c r="D279" s="108"/>
      <c r="E279" s="109"/>
      <c r="F279" s="96"/>
    </row>
    <row r="280" spans="3:6" ht="23.25" x14ac:dyDescent="0.35">
      <c r="C280" s="106" t="s">
        <v>243</v>
      </c>
      <c r="D280" s="107">
        <v>17900</v>
      </c>
      <c r="E280" s="124">
        <v>12530</v>
      </c>
      <c r="F280" s="99"/>
    </row>
    <row r="281" spans="3:6" ht="23.25" x14ac:dyDescent="0.35">
      <c r="C281" s="192"/>
      <c r="D281" s="191"/>
      <c r="E281" s="199"/>
      <c r="F281" s="198"/>
    </row>
    <row r="282" spans="3:6" ht="24" thickBot="1" x14ac:dyDescent="0.4">
      <c r="C282" s="183" t="s">
        <v>238</v>
      </c>
      <c r="D282" s="108"/>
      <c r="E282" s="109"/>
      <c r="F282" s="96"/>
    </row>
    <row r="283" spans="3:6" ht="23.25" x14ac:dyDescent="0.35">
      <c r="C283" s="106" t="s">
        <v>244</v>
      </c>
      <c r="D283" s="107">
        <v>76090</v>
      </c>
      <c r="E283" s="124">
        <v>53260</v>
      </c>
      <c r="F283" s="201"/>
    </row>
    <row r="284" spans="3:6" ht="23.25" x14ac:dyDescent="0.35">
      <c r="C284" s="106" t="s">
        <v>245</v>
      </c>
      <c r="D284" s="107">
        <v>43040</v>
      </c>
      <c r="E284" s="124">
        <v>30130</v>
      </c>
      <c r="F284" s="200"/>
    </row>
    <row r="285" spans="3:6" ht="23.25" x14ac:dyDescent="0.35">
      <c r="C285" s="106" t="s">
        <v>246</v>
      </c>
      <c r="D285" s="107">
        <v>32480</v>
      </c>
      <c r="E285" s="193">
        <v>22740</v>
      </c>
      <c r="F285" s="200"/>
    </row>
    <row r="286" spans="3:6" ht="23.25" x14ac:dyDescent="0.35">
      <c r="C286" s="194" t="s">
        <v>247</v>
      </c>
      <c r="D286" s="195">
        <v>18600</v>
      </c>
      <c r="E286" s="193">
        <v>13020</v>
      </c>
      <c r="F286" s="200"/>
    </row>
    <row r="287" spans="3:6" x14ac:dyDescent="0.35">
      <c r="E287" s="202"/>
      <c r="F287" s="197"/>
    </row>
    <row r="288" spans="3:6" x14ac:dyDescent="0.35">
      <c r="F288" s="223">
        <v>45370</v>
      </c>
    </row>
  </sheetData>
  <printOptions horizontalCentered="1"/>
  <pageMargins left="0.23622047244094491" right="0.23622047244094491" top="0.94488188976377963" bottom="0.55118110236220474" header="0.31496062992125984" footer="0.31496062992125984"/>
  <pageSetup paperSize="9" orientation="portrait" horizontalDpi="4294967293" verticalDpi="4294967293" r:id="rId1"/>
  <headerFooter>
    <oddHeader>&amp;L&amp;"-,Cursiva"MACETAS ROTOMOLDEADAS&amp;R"El Origen"</oddHeader>
    <oddFooter>&amp;L&amp;P&amp;R&amp;D</oddFooter>
  </headerFooter>
  <rowBreaks count="2" manualBreakCount="2">
    <brk id="109" max="16383" man="1"/>
    <brk id="198" max="16383" man="1"/>
  </row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9" tint="-0.249977111117893"/>
  </sheetPr>
  <dimension ref="A1:AD119"/>
  <sheetViews>
    <sheetView topLeftCell="D1" zoomScaleNormal="100" workbookViewId="0">
      <selection activeCell="K5" sqref="K5"/>
    </sheetView>
  </sheetViews>
  <sheetFormatPr baseColWidth="10" defaultColWidth="53.7109375" defaultRowHeight="21" x14ac:dyDescent="0.35"/>
  <cols>
    <col min="1" max="1" width="4.7109375" customWidth="1"/>
    <col min="2" max="2" width="8.140625" customWidth="1"/>
    <col min="3" max="3" width="46" style="1" customWidth="1"/>
    <col min="4" max="5" width="15.7109375" customWidth="1"/>
    <col min="6" max="6" width="18.5703125" customWidth="1"/>
    <col min="7" max="7" width="1.7109375" style="18" customWidth="1"/>
    <col min="8" max="9" width="15.7109375" customWidth="1"/>
    <col min="10" max="10" width="1.7109375" style="18" customWidth="1"/>
    <col min="11" max="12" width="15.7109375" style="64" customWidth="1"/>
    <col min="13" max="13" width="1.7109375" style="18" customWidth="1"/>
    <col min="14" max="15" width="15.7109375" style="64" customWidth="1"/>
    <col min="16" max="16" width="1.7109375" style="18" customWidth="1"/>
    <col min="17" max="18" width="14.140625" style="170" customWidth="1"/>
    <col min="19" max="19" width="14.140625" style="164" customWidth="1"/>
    <col min="20" max="22" width="14.140625" style="153" customWidth="1"/>
    <col min="23" max="24" width="14.140625" style="133" customWidth="1"/>
    <col min="25" max="25" width="14.140625" style="127" customWidth="1"/>
    <col min="26" max="26" width="16.42578125" customWidth="1"/>
    <col min="27" max="27" width="15.7109375" style="126" customWidth="1"/>
    <col min="29" max="29" width="26" style="204" customWidth="1"/>
    <col min="30" max="30" width="56.42578125" customWidth="1"/>
  </cols>
  <sheetData>
    <row r="1" spans="1:29" x14ac:dyDescent="0.35">
      <c r="K1" s="90"/>
      <c r="L1" s="91"/>
      <c r="Q1" s="169">
        <v>45386</v>
      </c>
      <c r="R1" s="169">
        <v>45647</v>
      </c>
      <c r="S1" s="166">
        <v>45274</v>
      </c>
      <c r="T1" s="151">
        <v>45272</v>
      </c>
      <c r="U1" s="151">
        <v>45252</v>
      </c>
      <c r="V1" s="158">
        <v>45230</v>
      </c>
      <c r="W1" s="135">
        <v>45181</v>
      </c>
      <c r="X1" s="135">
        <v>45167</v>
      </c>
    </row>
    <row r="2" spans="1:29" ht="24" customHeight="1" x14ac:dyDescent="0.35">
      <c r="D2" s="2"/>
      <c r="E2" s="2"/>
      <c r="F2" s="3"/>
      <c r="K2" s="92"/>
      <c r="L2" s="92"/>
      <c r="Q2" s="225" t="s">
        <v>180</v>
      </c>
      <c r="S2" s="165"/>
      <c r="T2" s="159"/>
      <c r="U2" s="159"/>
      <c r="V2" s="154"/>
      <c r="X2" s="133" t="s">
        <v>172</v>
      </c>
    </row>
    <row r="3" spans="1:29" s="126" customFormat="1" ht="24" customHeight="1" x14ac:dyDescent="0.35">
      <c r="A3"/>
      <c r="B3"/>
      <c r="C3" s="176"/>
      <c r="D3" s="176" t="s">
        <v>232</v>
      </c>
      <c r="E3" s="176"/>
      <c r="F3" s="175" t="s">
        <v>233</v>
      </c>
      <c r="G3" s="19"/>
      <c r="H3" s="20" t="s">
        <v>73</v>
      </c>
      <c r="I3" s="21"/>
      <c r="J3" s="19"/>
      <c r="K3" s="22" t="s">
        <v>59</v>
      </c>
      <c r="L3" s="22" t="s">
        <v>67</v>
      </c>
      <c r="M3" s="23" t="s">
        <v>68</v>
      </c>
      <c r="N3" s="22" t="s">
        <v>59</v>
      </c>
      <c r="O3" s="22" t="s">
        <v>67</v>
      </c>
      <c r="P3" s="23"/>
      <c r="Q3" s="226">
        <v>45261</v>
      </c>
      <c r="R3" s="174" t="s">
        <v>231</v>
      </c>
      <c r="S3" s="167" t="s">
        <v>180</v>
      </c>
      <c r="T3" s="160" t="s">
        <v>180</v>
      </c>
      <c r="U3" s="160" t="s">
        <v>180</v>
      </c>
      <c r="V3" s="156" t="s">
        <v>180</v>
      </c>
      <c r="W3" s="136" t="s">
        <v>180</v>
      </c>
      <c r="X3" s="136" t="s">
        <v>69</v>
      </c>
      <c r="Y3" s="128" t="s">
        <v>69</v>
      </c>
      <c r="Z3"/>
      <c r="AB3"/>
      <c r="AC3" s="203"/>
    </row>
    <row r="4" spans="1:29" s="126" customFormat="1" ht="24" hidden="1" customHeight="1" x14ac:dyDescent="0.35">
      <c r="A4"/>
      <c r="B4"/>
      <c r="C4" s="1"/>
      <c r="D4" s="2"/>
      <c r="E4" s="2"/>
      <c r="F4" s="3"/>
      <c r="G4" s="19"/>
      <c r="H4" s="20"/>
      <c r="I4" s="21"/>
      <c r="J4" s="19"/>
      <c r="K4" s="22"/>
      <c r="L4" s="22"/>
      <c r="M4" s="23"/>
      <c r="N4" s="22"/>
      <c r="O4" s="22"/>
      <c r="P4" s="23"/>
      <c r="Q4" s="171"/>
      <c r="R4" s="171"/>
      <c r="S4" s="167"/>
      <c r="T4" s="160"/>
      <c r="U4" s="160"/>
      <c r="V4" s="156"/>
      <c r="W4" s="136"/>
      <c r="X4" s="136"/>
      <c r="Y4" s="128"/>
      <c r="Z4"/>
      <c r="AB4"/>
      <c r="AC4" s="203"/>
    </row>
    <row r="5" spans="1:29" s="126" customFormat="1" ht="24" customHeight="1" x14ac:dyDescent="0.35">
      <c r="A5"/>
      <c r="B5"/>
      <c r="C5" s="70" t="s">
        <v>63</v>
      </c>
      <c r="D5" s="71"/>
      <c r="E5" s="72"/>
      <c r="F5" s="73"/>
      <c r="G5" s="25"/>
      <c r="H5" s="26" t="s">
        <v>59</v>
      </c>
      <c r="I5" s="27" t="s">
        <v>70</v>
      </c>
      <c r="J5" s="25"/>
      <c r="K5" s="28">
        <v>1</v>
      </c>
      <c r="L5" s="28">
        <v>1</v>
      </c>
      <c r="M5" s="29"/>
      <c r="N5" s="28">
        <v>2</v>
      </c>
      <c r="O5" s="28">
        <v>1.4</v>
      </c>
      <c r="P5" s="29"/>
      <c r="Q5" s="172" t="s">
        <v>71</v>
      </c>
      <c r="R5" s="172" t="s">
        <v>71</v>
      </c>
      <c r="S5" s="168" t="s">
        <v>71</v>
      </c>
      <c r="T5" s="161" t="s">
        <v>71</v>
      </c>
      <c r="U5" s="161" t="s">
        <v>71</v>
      </c>
      <c r="V5" s="157" t="s">
        <v>71</v>
      </c>
      <c r="W5" s="137" t="s">
        <v>71</v>
      </c>
      <c r="X5" s="137" t="s">
        <v>71</v>
      </c>
      <c r="Y5" s="129" t="s">
        <v>71</v>
      </c>
      <c r="Z5"/>
      <c r="AB5"/>
      <c r="AC5" s="203"/>
    </row>
    <row r="6" spans="1:29" s="126" customFormat="1" ht="24" customHeight="1" x14ac:dyDescent="0.35">
      <c r="A6" t="s">
        <v>58</v>
      </c>
      <c r="B6"/>
      <c r="C6" s="83" t="s">
        <v>1</v>
      </c>
      <c r="D6" s="80">
        <f>H6</f>
        <v>43460</v>
      </c>
      <c r="E6" s="81">
        <f>I6</f>
        <v>30430</v>
      </c>
      <c r="F6" s="4"/>
      <c r="G6" s="25"/>
      <c r="H6" s="30">
        <f>MROUND(K6+5,10)</f>
        <v>43460</v>
      </c>
      <c r="I6" s="31">
        <f>MROUND(L6+5,10)</f>
        <v>30430</v>
      </c>
      <c r="J6" s="25"/>
      <c r="K6" s="65">
        <f>N6*$K$5</f>
        <v>43458</v>
      </c>
      <c r="L6" s="65">
        <f>O6*$L$5</f>
        <v>30420.6</v>
      </c>
      <c r="M6" s="25"/>
      <c r="N6" s="65">
        <f>Q6*$N$5</f>
        <v>43458</v>
      </c>
      <c r="O6" s="65">
        <f>Q6*$O$5</f>
        <v>30420.6</v>
      </c>
      <c r="P6" s="25"/>
      <c r="Q6" s="225">
        <v>21729</v>
      </c>
      <c r="R6" s="170">
        <v>21728.25</v>
      </c>
      <c r="S6" s="165">
        <v>21728.25</v>
      </c>
      <c r="T6" s="154">
        <v>16095</v>
      </c>
      <c r="U6" s="159">
        <v>16095</v>
      </c>
      <c r="V6" s="154">
        <v>13412</v>
      </c>
      <c r="W6" s="138">
        <v>11662.5</v>
      </c>
      <c r="X6" s="133">
        <v>11662.5</v>
      </c>
      <c r="Y6" s="131">
        <v>9330</v>
      </c>
      <c r="Z6" s="125">
        <f>Q6/R6</f>
        <v>1.0000345172758967</v>
      </c>
      <c r="AB6"/>
      <c r="AC6" s="203"/>
    </row>
    <row r="7" spans="1:29" s="126" customFormat="1" ht="24" customHeight="1" x14ac:dyDescent="0.35">
      <c r="A7" t="s">
        <v>58</v>
      </c>
      <c r="B7"/>
      <c r="C7" s="83" t="s">
        <v>2</v>
      </c>
      <c r="D7" s="80">
        <f t="shared" ref="D7:E11" si="0">H7</f>
        <v>73000</v>
      </c>
      <c r="E7" s="81">
        <f t="shared" si="0"/>
        <v>51100</v>
      </c>
      <c r="F7" s="4"/>
      <c r="G7" s="25"/>
      <c r="H7" s="30">
        <f t="shared" ref="H7:I70" si="1">MROUND(K7+5,10)</f>
        <v>73000</v>
      </c>
      <c r="I7" s="31">
        <f t="shared" si="1"/>
        <v>51100</v>
      </c>
      <c r="J7" s="25"/>
      <c r="K7" s="65">
        <f t="shared" ref="K7:K71" si="2">N7*$K$5</f>
        <v>72997.200000000012</v>
      </c>
      <c r="L7" s="65">
        <f t="shared" ref="L7:L71" si="3">O7*$L$5</f>
        <v>51098.040000000008</v>
      </c>
      <c r="M7" s="25"/>
      <c r="N7" s="65">
        <f t="shared" ref="N7:N71" si="4">Q7*$N$5</f>
        <v>72997.200000000012</v>
      </c>
      <c r="O7" s="65">
        <f t="shared" ref="O7:O71" si="5">Q7*$O$5</f>
        <v>51098.040000000008</v>
      </c>
      <c r="P7" s="25"/>
      <c r="Q7" s="225">
        <v>36498.600000000006</v>
      </c>
      <c r="R7" s="170">
        <v>36498.600000000006</v>
      </c>
      <c r="S7" s="165">
        <v>36498.600000000006</v>
      </c>
      <c r="T7" s="154">
        <v>27036</v>
      </c>
      <c r="U7" s="159">
        <v>27036</v>
      </c>
      <c r="V7" s="154">
        <v>22530</v>
      </c>
      <c r="W7" s="138">
        <v>19591.25</v>
      </c>
      <c r="X7" s="133">
        <v>19591.25</v>
      </c>
      <c r="Y7" s="131">
        <v>15673</v>
      </c>
      <c r="Z7" s="125">
        <f t="shared" ref="Z7:Z70" si="6">Q7/R7</f>
        <v>1</v>
      </c>
      <c r="AB7"/>
      <c r="AC7" s="203"/>
    </row>
    <row r="8" spans="1:29" s="126" customFormat="1" ht="24" customHeight="1" x14ac:dyDescent="0.35">
      <c r="A8" t="s">
        <v>58</v>
      </c>
      <c r="B8"/>
      <c r="C8" s="83" t="s">
        <v>3</v>
      </c>
      <c r="D8" s="80">
        <f t="shared" si="0"/>
        <v>109410</v>
      </c>
      <c r="E8" s="81">
        <f t="shared" si="0"/>
        <v>76590</v>
      </c>
      <c r="F8" s="4"/>
      <c r="G8" s="25"/>
      <c r="H8" s="30">
        <f t="shared" si="1"/>
        <v>109410</v>
      </c>
      <c r="I8" s="31">
        <f t="shared" si="1"/>
        <v>76590</v>
      </c>
      <c r="J8" s="25"/>
      <c r="K8" s="65">
        <f t="shared" si="2"/>
        <v>109408</v>
      </c>
      <c r="L8" s="65">
        <f t="shared" si="3"/>
        <v>76585.599999999991</v>
      </c>
      <c r="M8" s="25"/>
      <c r="N8" s="65">
        <f t="shared" si="4"/>
        <v>109408</v>
      </c>
      <c r="O8" s="65">
        <f t="shared" si="5"/>
        <v>76585.599999999991</v>
      </c>
      <c r="P8" s="25"/>
      <c r="Q8" s="225">
        <v>54704</v>
      </c>
      <c r="R8" s="170">
        <v>54703.350000000006</v>
      </c>
      <c r="S8" s="165">
        <v>54703.350000000006</v>
      </c>
      <c r="T8" s="154">
        <v>40521</v>
      </c>
      <c r="U8" s="159">
        <v>40521</v>
      </c>
      <c r="V8" s="154">
        <v>33767</v>
      </c>
      <c r="W8" s="138">
        <v>29362.5</v>
      </c>
      <c r="X8" s="133">
        <v>29362.5</v>
      </c>
      <c r="Y8" s="131">
        <v>23490</v>
      </c>
      <c r="Z8" s="125">
        <f t="shared" si="6"/>
        <v>1.0000118822704642</v>
      </c>
      <c r="AB8"/>
      <c r="AC8" s="203"/>
    </row>
    <row r="9" spans="1:29" s="126" customFormat="1" ht="24" customHeight="1" x14ac:dyDescent="0.35">
      <c r="A9" t="s">
        <v>58</v>
      </c>
      <c r="B9"/>
      <c r="C9" s="84" t="s">
        <v>4</v>
      </c>
      <c r="D9" s="80">
        <f t="shared" si="0"/>
        <v>43460</v>
      </c>
      <c r="E9" s="81">
        <f t="shared" si="0"/>
        <v>30430</v>
      </c>
      <c r="F9" s="5"/>
      <c r="G9" s="25"/>
      <c r="H9" s="30">
        <f t="shared" si="1"/>
        <v>43460</v>
      </c>
      <c r="I9" s="31">
        <f t="shared" si="1"/>
        <v>30430</v>
      </c>
      <c r="J9" s="25"/>
      <c r="K9" s="65">
        <f t="shared" si="2"/>
        <v>43458</v>
      </c>
      <c r="L9" s="65">
        <f t="shared" si="3"/>
        <v>30420.6</v>
      </c>
      <c r="M9" s="25"/>
      <c r="N9" s="65">
        <f t="shared" si="4"/>
        <v>43458</v>
      </c>
      <c r="O9" s="65">
        <f t="shared" si="5"/>
        <v>30420.6</v>
      </c>
      <c r="P9" s="25"/>
      <c r="Q9" s="225">
        <v>21729</v>
      </c>
      <c r="R9" s="170">
        <v>21728.25</v>
      </c>
      <c r="S9" s="165">
        <v>21728.25</v>
      </c>
      <c r="T9" s="154">
        <v>16095</v>
      </c>
      <c r="U9" s="159">
        <v>16095</v>
      </c>
      <c r="V9" s="154">
        <v>13412</v>
      </c>
      <c r="W9" s="138">
        <v>11662.5</v>
      </c>
      <c r="X9" s="133">
        <v>11662.5</v>
      </c>
      <c r="Y9" s="131">
        <v>9330</v>
      </c>
      <c r="Z9" s="125">
        <f t="shared" si="6"/>
        <v>1.0000345172758967</v>
      </c>
      <c r="AB9"/>
      <c r="AC9" s="203"/>
    </row>
    <row r="10" spans="1:29" s="126" customFormat="1" ht="24" customHeight="1" x14ac:dyDescent="0.35">
      <c r="A10" t="s">
        <v>58</v>
      </c>
      <c r="B10"/>
      <c r="C10" s="88" t="s">
        <v>5</v>
      </c>
      <c r="D10" s="80">
        <f t="shared" si="0"/>
        <v>73000</v>
      </c>
      <c r="E10" s="81">
        <f t="shared" si="0"/>
        <v>51100</v>
      </c>
      <c r="F10" s="3"/>
      <c r="G10" s="25"/>
      <c r="H10" s="30">
        <f t="shared" si="1"/>
        <v>73000</v>
      </c>
      <c r="I10" s="31">
        <f t="shared" si="1"/>
        <v>51100</v>
      </c>
      <c r="J10" s="25"/>
      <c r="K10" s="65">
        <f t="shared" si="2"/>
        <v>72997.200000000012</v>
      </c>
      <c r="L10" s="65">
        <f t="shared" si="3"/>
        <v>51098.040000000008</v>
      </c>
      <c r="M10" s="25"/>
      <c r="N10" s="65">
        <f t="shared" si="4"/>
        <v>72997.200000000012</v>
      </c>
      <c r="O10" s="65">
        <f t="shared" si="5"/>
        <v>51098.040000000008</v>
      </c>
      <c r="P10" s="25"/>
      <c r="Q10" s="225">
        <v>36498.600000000006</v>
      </c>
      <c r="R10" s="170">
        <v>36498.600000000006</v>
      </c>
      <c r="S10" s="165">
        <v>36498.600000000006</v>
      </c>
      <c r="T10" s="154">
        <v>27036</v>
      </c>
      <c r="U10" s="159">
        <v>27036</v>
      </c>
      <c r="V10" s="154">
        <v>22530</v>
      </c>
      <c r="W10" s="138">
        <v>19591.25</v>
      </c>
      <c r="X10" s="133">
        <v>19591.25</v>
      </c>
      <c r="Y10" s="131">
        <v>15673</v>
      </c>
      <c r="Z10" s="125">
        <f t="shared" si="6"/>
        <v>1</v>
      </c>
      <c r="AB10"/>
      <c r="AC10" s="203"/>
    </row>
    <row r="11" spans="1:29" s="126" customFormat="1" ht="24" customHeight="1" x14ac:dyDescent="0.35">
      <c r="A11" t="s">
        <v>58</v>
      </c>
      <c r="B11"/>
      <c r="C11" s="88" t="s">
        <v>6</v>
      </c>
      <c r="D11" s="80">
        <f t="shared" si="0"/>
        <v>109420</v>
      </c>
      <c r="E11" s="81">
        <f t="shared" si="0"/>
        <v>76600</v>
      </c>
      <c r="F11" s="3"/>
      <c r="G11" s="25"/>
      <c r="H11" s="30">
        <f t="shared" si="1"/>
        <v>109420</v>
      </c>
      <c r="I11" s="31">
        <f t="shared" si="1"/>
        <v>76600</v>
      </c>
      <c r="J11" s="25"/>
      <c r="K11" s="65">
        <f t="shared" si="2"/>
        <v>109416</v>
      </c>
      <c r="L11" s="65">
        <f t="shared" si="3"/>
        <v>76591.199999999997</v>
      </c>
      <c r="M11" s="25"/>
      <c r="N11" s="65">
        <f t="shared" si="4"/>
        <v>109416</v>
      </c>
      <c r="O11" s="65">
        <f t="shared" si="5"/>
        <v>76591.199999999997</v>
      </c>
      <c r="P11" s="25"/>
      <c r="Q11" s="225">
        <v>54708</v>
      </c>
      <c r="R11" s="170">
        <v>54707.4</v>
      </c>
      <c r="S11" s="165">
        <v>54707.4</v>
      </c>
      <c r="T11" s="154">
        <v>40524</v>
      </c>
      <c r="U11" s="159">
        <v>40524</v>
      </c>
      <c r="V11" s="154">
        <v>33770</v>
      </c>
      <c r="W11" s="138">
        <v>29365</v>
      </c>
      <c r="X11" s="133">
        <v>29365</v>
      </c>
      <c r="Y11" s="131">
        <v>23492</v>
      </c>
      <c r="Z11" s="125">
        <f t="shared" si="6"/>
        <v>1.0000109674376776</v>
      </c>
      <c r="AB11"/>
      <c r="AC11" s="203"/>
    </row>
    <row r="12" spans="1:29" s="126" customFormat="1" ht="24" customHeight="1" x14ac:dyDescent="0.35">
      <c r="A12" t="s">
        <v>58</v>
      </c>
      <c r="B12"/>
      <c r="C12" s="15"/>
      <c r="D12" s="68"/>
      <c r="E12" s="69"/>
      <c r="F12" s="3"/>
      <c r="G12" s="25"/>
      <c r="H12" s="30">
        <f t="shared" si="1"/>
        <v>10</v>
      </c>
      <c r="I12" s="31">
        <f t="shared" si="1"/>
        <v>10</v>
      </c>
      <c r="J12" s="25"/>
      <c r="K12" s="65">
        <f t="shared" si="2"/>
        <v>0</v>
      </c>
      <c r="L12" s="65">
        <f t="shared" si="3"/>
        <v>0</v>
      </c>
      <c r="M12" s="25"/>
      <c r="N12" s="65">
        <f t="shared" si="4"/>
        <v>0</v>
      </c>
      <c r="O12" s="65">
        <f t="shared" si="5"/>
        <v>0</v>
      </c>
      <c r="P12" s="25"/>
      <c r="Q12" s="170">
        <v>0</v>
      </c>
      <c r="R12" s="170">
        <v>0</v>
      </c>
      <c r="S12" s="165">
        <v>0</v>
      </c>
      <c r="T12" s="153"/>
      <c r="U12" s="153"/>
      <c r="V12" s="153"/>
      <c r="W12" s="133">
        <v>0</v>
      </c>
      <c r="X12" s="133">
        <v>0</v>
      </c>
      <c r="Y12" s="130"/>
      <c r="Z12" s="125" t="e">
        <f t="shared" si="6"/>
        <v>#DIV/0!</v>
      </c>
      <c r="AB12"/>
      <c r="AC12" s="203"/>
    </row>
    <row r="13" spans="1:29" s="126" customFormat="1" ht="24" customHeight="1" x14ac:dyDescent="0.35">
      <c r="A13" t="s">
        <v>58</v>
      </c>
      <c r="B13"/>
      <c r="C13" s="70" t="s">
        <v>60</v>
      </c>
      <c r="D13" s="74"/>
      <c r="E13" s="75"/>
      <c r="F13" s="73"/>
      <c r="G13" s="25"/>
      <c r="H13" s="30"/>
      <c r="I13" s="31"/>
      <c r="J13" s="25"/>
      <c r="K13" s="65"/>
      <c r="L13" s="65"/>
      <c r="M13" s="25"/>
      <c r="N13" s="65"/>
      <c r="O13" s="65"/>
      <c r="P13" s="25"/>
      <c r="Q13" s="170">
        <v>0</v>
      </c>
      <c r="R13" s="170">
        <v>0</v>
      </c>
      <c r="S13" s="165">
        <v>0</v>
      </c>
      <c r="T13" s="153"/>
      <c r="U13" s="153"/>
      <c r="V13" s="153"/>
      <c r="W13" s="133"/>
      <c r="X13" s="133">
        <v>0</v>
      </c>
      <c r="Y13" s="130"/>
      <c r="Z13" s="125" t="e">
        <f t="shared" si="6"/>
        <v>#DIV/0!</v>
      </c>
      <c r="AB13"/>
      <c r="AC13" s="203"/>
    </row>
    <row r="14" spans="1:29" s="126" customFormat="1" ht="24" customHeight="1" x14ac:dyDescent="0.35">
      <c r="A14" t="s">
        <v>58</v>
      </c>
      <c r="B14"/>
      <c r="C14" s="82" t="s">
        <v>7</v>
      </c>
      <c r="D14" s="80">
        <f t="shared" ref="D14:E21" si="7">H14</f>
        <v>43460</v>
      </c>
      <c r="E14" s="81">
        <f t="shared" si="7"/>
        <v>30430</v>
      </c>
      <c r="F14" s="3"/>
      <c r="G14" s="25"/>
      <c r="H14" s="30">
        <f t="shared" si="1"/>
        <v>43460</v>
      </c>
      <c r="I14" s="31">
        <f t="shared" si="1"/>
        <v>30430</v>
      </c>
      <c r="J14" s="134"/>
      <c r="K14" s="65">
        <f t="shared" si="2"/>
        <v>43458</v>
      </c>
      <c r="L14" s="65">
        <f t="shared" si="3"/>
        <v>30420.6</v>
      </c>
      <c r="M14" s="8"/>
      <c r="N14" s="65">
        <f t="shared" si="4"/>
        <v>43458</v>
      </c>
      <c r="O14" s="65">
        <f t="shared" si="5"/>
        <v>30420.6</v>
      </c>
      <c r="P14" s="25"/>
      <c r="Q14" s="225">
        <v>21729</v>
      </c>
      <c r="R14" s="170">
        <v>21728.25</v>
      </c>
      <c r="S14" s="165">
        <v>21728.25</v>
      </c>
      <c r="T14" s="154">
        <v>16095</v>
      </c>
      <c r="U14" s="159">
        <v>16095</v>
      </c>
      <c r="V14" s="154">
        <v>13412</v>
      </c>
      <c r="W14" s="138">
        <v>11662.5</v>
      </c>
      <c r="X14" s="133">
        <v>11662.5</v>
      </c>
      <c r="Y14" s="131">
        <v>9330</v>
      </c>
      <c r="Z14" s="125">
        <f t="shared" si="6"/>
        <v>1.0000345172758967</v>
      </c>
      <c r="AB14"/>
      <c r="AC14" s="203"/>
    </row>
    <row r="15" spans="1:29" s="126" customFormat="1" ht="24" customHeight="1" x14ac:dyDescent="0.35">
      <c r="A15" t="s">
        <v>58</v>
      </c>
      <c r="B15"/>
      <c r="C15" s="82" t="s">
        <v>170</v>
      </c>
      <c r="D15" s="80">
        <f t="shared" si="7"/>
        <v>74170</v>
      </c>
      <c r="E15" s="81">
        <f t="shared" si="7"/>
        <v>51920</v>
      </c>
      <c r="F15" s="3"/>
      <c r="G15" s="25"/>
      <c r="H15" s="30">
        <f t="shared" si="1"/>
        <v>74170</v>
      </c>
      <c r="I15" s="31">
        <f t="shared" si="1"/>
        <v>51920</v>
      </c>
      <c r="J15" s="25"/>
      <c r="K15" s="65">
        <f t="shared" si="2"/>
        <v>74169</v>
      </c>
      <c r="L15" s="65">
        <f t="shared" si="3"/>
        <v>51918.299999999996</v>
      </c>
      <c r="M15" s="25"/>
      <c r="N15" s="65">
        <f t="shared" si="4"/>
        <v>74169</v>
      </c>
      <c r="O15" s="65">
        <f t="shared" si="5"/>
        <v>51918.299999999996</v>
      </c>
      <c r="P15" s="25"/>
      <c r="Q15" s="225">
        <v>37084.5</v>
      </c>
      <c r="R15" s="170">
        <v>37084.5</v>
      </c>
      <c r="S15" s="165">
        <v>37084.5</v>
      </c>
      <c r="T15" s="154">
        <v>27470</v>
      </c>
      <c r="U15" s="159">
        <v>27470</v>
      </c>
      <c r="V15" s="154">
        <v>22891</v>
      </c>
      <c r="W15" s="138">
        <v>19905</v>
      </c>
      <c r="X15" s="133">
        <v>19905</v>
      </c>
      <c r="Y15" s="131">
        <v>15924</v>
      </c>
      <c r="Z15" s="125">
        <f t="shared" si="6"/>
        <v>1</v>
      </c>
      <c r="AB15"/>
      <c r="AC15" s="203"/>
    </row>
    <row r="16" spans="1:29" s="126" customFormat="1" ht="24" customHeight="1" x14ac:dyDescent="0.35">
      <c r="A16" t="s">
        <v>58</v>
      </c>
      <c r="B16"/>
      <c r="C16" s="82" t="s">
        <v>9</v>
      </c>
      <c r="D16" s="80">
        <f t="shared" si="7"/>
        <v>147020</v>
      </c>
      <c r="E16" s="81">
        <f t="shared" si="7"/>
        <v>102910</v>
      </c>
      <c r="F16" s="3"/>
      <c r="G16" s="25"/>
      <c r="H16" s="30">
        <f t="shared" si="1"/>
        <v>147020</v>
      </c>
      <c r="I16" s="31">
        <f t="shared" si="1"/>
        <v>102910</v>
      </c>
      <c r="J16" s="25"/>
      <c r="K16" s="65">
        <f t="shared" si="2"/>
        <v>147014</v>
      </c>
      <c r="L16" s="65">
        <f t="shared" si="3"/>
        <v>102909.79999999999</v>
      </c>
      <c r="M16" s="25"/>
      <c r="N16" s="65">
        <f t="shared" si="4"/>
        <v>147014</v>
      </c>
      <c r="O16" s="65">
        <f t="shared" si="5"/>
        <v>102909.79999999999</v>
      </c>
      <c r="P16" s="25"/>
      <c r="Q16" s="225">
        <v>73507</v>
      </c>
      <c r="R16" s="170">
        <v>73506.150000000009</v>
      </c>
      <c r="S16" s="165">
        <v>73506.150000000009</v>
      </c>
      <c r="T16" s="154">
        <v>54449</v>
      </c>
      <c r="U16" s="159">
        <v>54449</v>
      </c>
      <c r="V16" s="154">
        <v>45374</v>
      </c>
      <c r="W16" s="138">
        <v>39455</v>
      </c>
      <c r="X16" s="133">
        <v>39455</v>
      </c>
      <c r="Y16" s="131">
        <v>31564</v>
      </c>
      <c r="Z16" s="125">
        <f t="shared" si="6"/>
        <v>1.0000115636582789</v>
      </c>
      <c r="AB16"/>
      <c r="AC16" s="203"/>
    </row>
    <row r="17" spans="1:30" s="126" customFormat="1" ht="24" customHeight="1" x14ac:dyDescent="0.35">
      <c r="A17" t="s">
        <v>58</v>
      </c>
      <c r="B17"/>
      <c r="C17" s="82" t="s">
        <v>171</v>
      </c>
      <c r="D17" s="80">
        <f t="shared" si="7"/>
        <v>234590</v>
      </c>
      <c r="E17" s="81">
        <f t="shared" si="7"/>
        <v>164220</v>
      </c>
      <c r="F17" s="3"/>
      <c r="G17" s="25"/>
      <c r="H17" s="30">
        <f t="shared" si="1"/>
        <v>234590</v>
      </c>
      <c r="I17" s="31">
        <f t="shared" si="1"/>
        <v>164220</v>
      </c>
      <c r="J17" s="25"/>
      <c r="K17" s="65">
        <f t="shared" si="2"/>
        <v>234589.50000000003</v>
      </c>
      <c r="L17" s="65">
        <f t="shared" si="3"/>
        <v>164212.65000000002</v>
      </c>
      <c r="M17" s="25"/>
      <c r="N17" s="65">
        <f t="shared" si="4"/>
        <v>234589.50000000003</v>
      </c>
      <c r="O17" s="65">
        <f t="shared" si="5"/>
        <v>164212.65000000002</v>
      </c>
      <c r="P17" s="25"/>
      <c r="Q17" s="225">
        <v>117294.75000000001</v>
      </c>
      <c r="R17" s="170">
        <v>117294.75000000001</v>
      </c>
      <c r="S17" s="165">
        <v>117294.75000000001</v>
      </c>
      <c r="T17" s="154">
        <v>86885</v>
      </c>
      <c r="U17" s="159">
        <v>86885</v>
      </c>
      <c r="V17" s="154">
        <v>72404</v>
      </c>
      <c r="W17" s="138">
        <v>62960</v>
      </c>
      <c r="X17" s="133">
        <v>62960</v>
      </c>
      <c r="Y17" s="131">
        <v>50368</v>
      </c>
      <c r="Z17" s="125">
        <f t="shared" si="6"/>
        <v>1</v>
      </c>
      <c r="AB17"/>
      <c r="AC17" s="203"/>
    </row>
    <row r="18" spans="1:30" s="126" customFormat="1" ht="24" customHeight="1" x14ac:dyDescent="0.35">
      <c r="A18" t="s">
        <v>58</v>
      </c>
      <c r="B18"/>
      <c r="C18" s="82" t="s">
        <v>11</v>
      </c>
      <c r="D18" s="80">
        <f t="shared" si="7"/>
        <v>37790</v>
      </c>
      <c r="E18" s="81">
        <f t="shared" si="7"/>
        <v>26460</v>
      </c>
      <c r="F18" s="3"/>
      <c r="G18" s="25"/>
      <c r="H18" s="30">
        <f t="shared" si="1"/>
        <v>37790</v>
      </c>
      <c r="I18" s="31">
        <f t="shared" si="1"/>
        <v>26460</v>
      </c>
      <c r="J18" s="25"/>
      <c r="K18" s="65">
        <f t="shared" si="2"/>
        <v>37789.200000000004</v>
      </c>
      <c r="L18" s="65">
        <f t="shared" si="3"/>
        <v>26452.440000000002</v>
      </c>
      <c r="M18" s="25"/>
      <c r="N18" s="65">
        <f t="shared" si="4"/>
        <v>37789.200000000004</v>
      </c>
      <c r="O18" s="65">
        <f t="shared" si="5"/>
        <v>26452.440000000002</v>
      </c>
      <c r="P18" s="25"/>
      <c r="Q18" s="225">
        <v>18894.600000000002</v>
      </c>
      <c r="R18" s="170">
        <v>18894.600000000002</v>
      </c>
      <c r="S18" s="165">
        <v>18894.600000000002</v>
      </c>
      <c r="T18" s="154">
        <v>13996</v>
      </c>
      <c r="U18" s="159">
        <v>13996</v>
      </c>
      <c r="V18" s="154">
        <v>11663</v>
      </c>
      <c r="W18" s="138">
        <v>10141.25</v>
      </c>
      <c r="X18" s="133">
        <v>10141.25</v>
      </c>
      <c r="Y18" s="131">
        <v>8113</v>
      </c>
      <c r="Z18" s="125">
        <f t="shared" si="6"/>
        <v>1</v>
      </c>
      <c r="AB18"/>
      <c r="AC18" s="203"/>
    </row>
    <row r="19" spans="1:30" s="126" customFormat="1" ht="24" customHeight="1" x14ac:dyDescent="0.35">
      <c r="A19" t="s">
        <v>58</v>
      </c>
      <c r="B19"/>
      <c r="C19" s="82" t="s">
        <v>12</v>
      </c>
      <c r="D19" s="80">
        <f t="shared" si="7"/>
        <v>64510</v>
      </c>
      <c r="E19" s="81">
        <f t="shared" si="7"/>
        <v>45160</v>
      </c>
      <c r="F19" s="3"/>
      <c r="G19" s="25"/>
      <c r="H19" s="30">
        <f t="shared" si="1"/>
        <v>64510</v>
      </c>
      <c r="I19" s="31">
        <f t="shared" si="1"/>
        <v>45160</v>
      </c>
      <c r="J19" s="25"/>
      <c r="K19" s="65">
        <f t="shared" si="2"/>
        <v>64502</v>
      </c>
      <c r="L19" s="65">
        <f t="shared" si="3"/>
        <v>45151.399999999994</v>
      </c>
      <c r="M19" s="25"/>
      <c r="N19" s="65">
        <f t="shared" si="4"/>
        <v>64502</v>
      </c>
      <c r="O19" s="65">
        <f t="shared" si="5"/>
        <v>45151.399999999994</v>
      </c>
      <c r="P19" s="25"/>
      <c r="Q19" s="225">
        <v>32251</v>
      </c>
      <c r="R19" s="170">
        <v>32250.15</v>
      </c>
      <c r="S19" s="165">
        <v>32250.15</v>
      </c>
      <c r="T19" s="154">
        <v>23889</v>
      </c>
      <c r="U19" s="159">
        <v>23889</v>
      </c>
      <c r="V19" s="154">
        <v>19907</v>
      </c>
      <c r="W19" s="138">
        <v>17310</v>
      </c>
      <c r="X19" s="133">
        <v>17310</v>
      </c>
      <c r="Y19" s="131">
        <v>13848</v>
      </c>
      <c r="Z19" s="125">
        <f t="shared" si="6"/>
        <v>1.000026356466559</v>
      </c>
      <c r="AB19"/>
      <c r="AC19" s="203"/>
    </row>
    <row r="20" spans="1:30" s="126" customFormat="1" ht="24" customHeight="1" x14ac:dyDescent="0.35">
      <c r="A20" t="s">
        <v>58</v>
      </c>
      <c r="B20"/>
      <c r="C20" s="82" t="s">
        <v>13</v>
      </c>
      <c r="D20" s="80">
        <f t="shared" si="7"/>
        <v>127840</v>
      </c>
      <c r="E20" s="81">
        <f t="shared" si="7"/>
        <v>89490</v>
      </c>
      <c r="F20" s="3"/>
      <c r="G20" s="25"/>
      <c r="H20" s="30">
        <f t="shared" si="1"/>
        <v>127840</v>
      </c>
      <c r="I20" s="31">
        <f t="shared" si="1"/>
        <v>89490</v>
      </c>
      <c r="J20" s="25"/>
      <c r="K20" s="65">
        <f t="shared" si="2"/>
        <v>127831.50000000001</v>
      </c>
      <c r="L20" s="65">
        <f t="shared" si="3"/>
        <v>89482.05</v>
      </c>
      <c r="M20" s="25"/>
      <c r="N20" s="65">
        <f t="shared" si="4"/>
        <v>127831.50000000001</v>
      </c>
      <c r="O20" s="65">
        <f t="shared" si="5"/>
        <v>89482.05</v>
      </c>
      <c r="P20" s="25"/>
      <c r="Q20" s="225">
        <v>63915.750000000007</v>
      </c>
      <c r="R20" s="170">
        <v>63915.750000000007</v>
      </c>
      <c r="S20" s="165">
        <v>63915.750000000007</v>
      </c>
      <c r="T20" s="154">
        <v>47345</v>
      </c>
      <c r="U20" s="159">
        <v>47345</v>
      </c>
      <c r="V20" s="154">
        <v>39454</v>
      </c>
      <c r="W20" s="138">
        <v>34307.5</v>
      </c>
      <c r="X20" s="133">
        <v>34307.5</v>
      </c>
      <c r="Y20" s="131">
        <v>27446</v>
      </c>
      <c r="Z20" s="125">
        <f t="shared" si="6"/>
        <v>1</v>
      </c>
      <c r="AB20"/>
      <c r="AC20" s="203"/>
    </row>
    <row r="21" spans="1:30" s="126" customFormat="1" ht="24" customHeight="1" x14ac:dyDescent="0.35">
      <c r="A21" t="s">
        <v>58</v>
      </c>
      <c r="B21"/>
      <c r="C21" s="82" t="s">
        <v>14</v>
      </c>
      <c r="D21" s="80">
        <f t="shared" si="7"/>
        <v>204000</v>
      </c>
      <c r="E21" s="81">
        <f t="shared" si="7"/>
        <v>142800</v>
      </c>
      <c r="F21" s="3"/>
      <c r="G21" s="25"/>
      <c r="H21" s="30">
        <f t="shared" si="1"/>
        <v>204000</v>
      </c>
      <c r="I21" s="31">
        <f t="shared" si="1"/>
        <v>142800</v>
      </c>
      <c r="J21" s="25"/>
      <c r="K21" s="65">
        <f t="shared" si="2"/>
        <v>203992</v>
      </c>
      <c r="L21" s="65">
        <f t="shared" si="3"/>
        <v>142794.4</v>
      </c>
      <c r="M21" s="25"/>
      <c r="N21" s="65">
        <f t="shared" si="4"/>
        <v>203992</v>
      </c>
      <c r="O21" s="65">
        <f t="shared" si="5"/>
        <v>142794.4</v>
      </c>
      <c r="P21" s="25"/>
      <c r="Q21" s="225">
        <v>101996</v>
      </c>
      <c r="R21" s="170">
        <v>101995.20000000001</v>
      </c>
      <c r="S21" s="165">
        <v>101995.20000000001</v>
      </c>
      <c r="T21" s="154">
        <v>75552</v>
      </c>
      <c r="U21" s="159">
        <v>75552</v>
      </c>
      <c r="V21" s="154">
        <v>62960</v>
      </c>
      <c r="W21" s="138">
        <v>54747.5</v>
      </c>
      <c r="X21" s="133">
        <v>54747.5</v>
      </c>
      <c r="Y21" s="131">
        <v>43798</v>
      </c>
      <c r="Z21" s="125">
        <f t="shared" si="6"/>
        <v>1.0000078435063611</v>
      </c>
      <c r="AB21"/>
      <c r="AC21" s="203"/>
    </row>
    <row r="22" spans="1:30" s="126" customFormat="1" ht="24" customHeight="1" x14ac:dyDescent="0.35">
      <c r="A22" t="s">
        <v>58</v>
      </c>
      <c r="B22"/>
      <c r="C22" s="13"/>
      <c r="D22" s="68"/>
      <c r="E22" s="69"/>
      <c r="F22" s="3"/>
      <c r="G22" s="25"/>
      <c r="H22" s="30">
        <f t="shared" si="1"/>
        <v>10</v>
      </c>
      <c r="I22" s="31">
        <f t="shared" si="1"/>
        <v>10</v>
      </c>
      <c r="J22" s="25"/>
      <c r="K22" s="65">
        <f t="shared" si="2"/>
        <v>0</v>
      </c>
      <c r="L22" s="65">
        <f t="shared" si="3"/>
        <v>0</v>
      </c>
      <c r="M22" s="25"/>
      <c r="N22" s="65">
        <f t="shared" si="4"/>
        <v>0</v>
      </c>
      <c r="O22" s="65">
        <f t="shared" si="5"/>
        <v>0</v>
      </c>
      <c r="P22" s="25"/>
      <c r="Q22" s="170">
        <v>0</v>
      </c>
      <c r="R22" s="170">
        <v>0</v>
      </c>
      <c r="S22" s="165">
        <v>0</v>
      </c>
      <c r="T22" s="153"/>
      <c r="U22" s="153"/>
      <c r="V22" s="153"/>
      <c r="W22" s="133">
        <v>0</v>
      </c>
      <c r="X22" s="133">
        <v>0</v>
      </c>
      <c r="Y22" s="130"/>
      <c r="Z22" s="125" t="e">
        <f t="shared" si="6"/>
        <v>#DIV/0!</v>
      </c>
      <c r="AB22"/>
      <c r="AC22" s="203"/>
    </row>
    <row r="23" spans="1:30" s="126" customFormat="1" ht="24" customHeight="1" x14ac:dyDescent="0.35">
      <c r="A23" t="s">
        <v>58</v>
      </c>
      <c r="B23"/>
      <c r="C23" s="70" t="s">
        <v>61</v>
      </c>
      <c r="D23" s="74"/>
      <c r="E23" s="75"/>
      <c r="F23" s="73"/>
      <c r="G23" s="25"/>
      <c r="H23" s="30">
        <f t="shared" si="1"/>
        <v>10</v>
      </c>
      <c r="I23" s="31">
        <f t="shared" si="1"/>
        <v>10</v>
      </c>
      <c r="J23" s="25"/>
      <c r="K23" s="65">
        <f t="shared" si="2"/>
        <v>0</v>
      </c>
      <c r="L23" s="65">
        <f t="shared" si="3"/>
        <v>0</v>
      </c>
      <c r="M23" s="25"/>
      <c r="N23" s="65">
        <f t="shared" si="4"/>
        <v>0</v>
      </c>
      <c r="O23" s="65">
        <f t="shared" si="5"/>
        <v>0</v>
      </c>
      <c r="P23" s="25"/>
      <c r="Q23" s="170">
        <v>0</v>
      </c>
      <c r="R23" s="170">
        <v>0</v>
      </c>
      <c r="S23" s="165">
        <v>0</v>
      </c>
      <c r="T23" s="153"/>
      <c r="U23" s="153"/>
      <c r="V23" s="153"/>
      <c r="W23" s="133"/>
      <c r="X23" s="133"/>
      <c r="Y23" s="130"/>
      <c r="Z23" s="125" t="e">
        <f t="shared" si="6"/>
        <v>#DIV/0!</v>
      </c>
      <c r="AB23"/>
      <c r="AC23" s="203"/>
    </row>
    <row r="24" spans="1:30" s="126" customFormat="1" ht="24" customHeight="1" x14ac:dyDescent="0.35">
      <c r="A24" t="s">
        <v>58</v>
      </c>
      <c r="B24"/>
      <c r="C24" s="86" t="s">
        <v>15</v>
      </c>
      <c r="D24" s="80">
        <f t="shared" ref="D24:E29" si="8">H24</f>
        <v>40860</v>
      </c>
      <c r="E24" s="81">
        <f t="shared" si="8"/>
        <v>28610</v>
      </c>
      <c r="F24" s="5"/>
      <c r="G24" s="25"/>
      <c r="H24" s="30">
        <f t="shared" si="1"/>
        <v>40860</v>
      </c>
      <c r="I24" s="31">
        <f t="shared" si="1"/>
        <v>28610</v>
      </c>
      <c r="J24" s="25"/>
      <c r="K24" s="65">
        <f t="shared" si="2"/>
        <v>40858</v>
      </c>
      <c r="L24" s="65">
        <f t="shared" si="3"/>
        <v>28600.6</v>
      </c>
      <c r="M24" s="25"/>
      <c r="N24" s="65">
        <f t="shared" si="4"/>
        <v>40858</v>
      </c>
      <c r="O24" s="65">
        <f t="shared" si="5"/>
        <v>28600.6</v>
      </c>
      <c r="P24" s="25"/>
      <c r="Q24" s="225">
        <v>20429</v>
      </c>
      <c r="R24" s="170">
        <v>20428.2</v>
      </c>
      <c r="S24" s="165">
        <v>20428.2</v>
      </c>
      <c r="T24" s="154">
        <v>15132</v>
      </c>
      <c r="U24" s="159">
        <v>15132</v>
      </c>
      <c r="V24" s="154">
        <v>12610</v>
      </c>
      <c r="W24" s="138">
        <v>10965</v>
      </c>
      <c r="X24" s="133">
        <v>10965</v>
      </c>
      <c r="Y24" s="131">
        <v>8772</v>
      </c>
      <c r="Z24" s="125">
        <f t="shared" si="6"/>
        <v>1.000039161551189</v>
      </c>
      <c r="AB24"/>
      <c r="AC24" s="203"/>
    </row>
    <row r="25" spans="1:30" s="126" customFormat="1" ht="24" customHeight="1" x14ac:dyDescent="0.35">
      <c r="A25" t="s">
        <v>58</v>
      </c>
      <c r="B25"/>
      <c r="C25" s="86" t="s">
        <v>16</v>
      </c>
      <c r="D25" s="80">
        <f t="shared" si="8"/>
        <v>71700</v>
      </c>
      <c r="E25" s="81">
        <f t="shared" si="8"/>
        <v>50190</v>
      </c>
      <c r="F25" s="5"/>
      <c r="G25" s="25"/>
      <c r="H25" s="30">
        <f t="shared" si="1"/>
        <v>71700</v>
      </c>
      <c r="I25" s="31">
        <f t="shared" si="1"/>
        <v>50190</v>
      </c>
      <c r="J25" s="25"/>
      <c r="K25" s="65">
        <f t="shared" si="2"/>
        <v>71695.8</v>
      </c>
      <c r="L25" s="65">
        <f t="shared" si="3"/>
        <v>50187.06</v>
      </c>
      <c r="M25" s="25"/>
      <c r="N25" s="65">
        <f t="shared" si="4"/>
        <v>71695.8</v>
      </c>
      <c r="O25" s="65">
        <f t="shared" si="5"/>
        <v>50187.06</v>
      </c>
      <c r="P25" s="25"/>
      <c r="Q25" s="225">
        <v>35847.9</v>
      </c>
      <c r="R25" s="170">
        <v>35847.9</v>
      </c>
      <c r="S25" s="165">
        <v>35847.9</v>
      </c>
      <c r="T25" s="154">
        <v>26554</v>
      </c>
      <c r="U25" s="159">
        <v>26554</v>
      </c>
      <c r="V25" s="154">
        <v>22128</v>
      </c>
      <c r="W25" s="138">
        <v>19241.25</v>
      </c>
      <c r="X25" s="133">
        <v>19241.25</v>
      </c>
      <c r="Y25" s="131">
        <v>15393</v>
      </c>
      <c r="Z25" s="125">
        <f t="shared" si="6"/>
        <v>1</v>
      </c>
      <c r="AB25"/>
      <c r="AC25" s="203"/>
    </row>
    <row r="26" spans="1:30" s="126" customFormat="1" ht="24" customHeight="1" x14ac:dyDescent="0.35">
      <c r="A26" t="s">
        <v>58</v>
      </c>
      <c r="B26"/>
      <c r="C26" s="86" t="s">
        <v>17</v>
      </c>
      <c r="D26" s="80">
        <f t="shared" si="8"/>
        <v>40860</v>
      </c>
      <c r="E26" s="81">
        <f t="shared" si="8"/>
        <v>28610</v>
      </c>
      <c r="F26" s="5"/>
      <c r="G26" s="25"/>
      <c r="H26" s="30">
        <f t="shared" si="1"/>
        <v>40860</v>
      </c>
      <c r="I26" s="31">
        <f t="shared" si="1"/>
        <v>28610</v>
      </c>
      <c r="J26" s="25"/>
      <c r="K26" s="65">
        <f t="shared" si="2"/>
        <v>40858</v>
      </c>
      <c r="L26" s="65">
        <f t="shared" si="3"/>
        <v>28600.6</v>
      </c>
      <c r="M26" s="25"/>
      <c r="N26" s="65">
        <f t="shared" si="4"/>
        <v>40858</v>
      </c>
      <c r="O26" s="65">
        <f t="shared" si="5"/>
        <v>28600.6</v>
      </c>
      <c r="P26" s="25"/>
      <c r="Q26" s="225">
        <v>20429</v>
      </c>
      <c r="R26" s="170">
        <v>20428.2</v>
      </c>
      <c r="S26" s="165">
        <v>20428.2</v>
      </c>
      <c r="T26" s="154">
        <v>15132</v>
      </c>
      <c r="U26" s="159">
        <v>15132</v>
      </c>
      <c r="V26" s="154">
        <v>12610</v>
      </c>
      <c r="W26" s="138">
        <v>10965</v>
      </c>
      <c r="X26" s="133">
        <v>10965</v>
      </c>
      <c r="Y26" s="131">
        <v>8772</v>
      </c>
      <c r="Z26" s="125">
        <f t="shared" si="6"/>
        <v>1.000039161551189</v>
      </c>
      <c r="AB26"/>
      <c r="AC26" s="203"/>
    </row>
    <row r="27" spans="1:30" s="126" customFormat="1" ht="24" customHeight="1" x14ac:dyDescent="0.35">
      <c r="A27" t="s">
        <v>58</v>
      </c>
      <c r="B27"/>
      <c r="C27" s="86" t="s">
        <v>18</v>
      </c>
      <c r="D27" s="80">
        <f t="shared" si="8"/>
        <v>71700</v>
      </c>
      <c r="E27" s="81">
        <f t="shared" si="8"/>
        <v>50190</v>
      </c>
      <c r="F27" s="5"/>
      <c r="G27" s="25"/>
      <c r="H27" s="30">
        <f t="shared" si="1"/>
        <v>71700</v>
      </c>
      <c r="I27" s="31">
        <f t="shared" si="1"/>
        <v>50190</v>
      </c>
      <c r="J27" s="25"/>
      <c r="K27" s="65">
        <f t="shared" si="2"/>
        <v>71692</v>
      </c>
      <c r="L27" s="65">
        <f t="shared" si="3"/>
        <v>50184.399999999994</v>
      </c>
      <c r="M27" s="25"/>
      <c r="N27" s="65">
        <f t="shared" si="4"/>
        <v>71692</v>
      </c>
      <c r="O27" s="65">
        <f t="shared" si="5"/>
        <v>50184.399999999994</v>
      </c>
      <c r="P27" s="25"/>
      <c r="Q27" s="225">
        <v>35846</v>
      </c>
      <c r="R27" s="170">
        <v>35845.200000000004</v>
      </c>
      <c r="S27" s="165">
        <v>35845.200000000004</v>
      </c>
      <c r="T27" s="154">
        <v>26552</v>
      </c>
      <c r="U27" s="159">
        <v>26552</v>
      </c>
      <c r="V27" s="154">
        <v>22126</v>
      </c>
      <c r="W27" s="138">
        <v>19240</v>
      </c>
      <c r="X27" s="133">
        <v>19240</v>
      </c>
      <c r="Y27" s="131">
        <v>15392</v>
      </c>
      <c r="Z27" s="125">
        <f t="shared" si="6"/>
        <v>1.0000223181904411</v>
      </c>
      <c r="AB27"/>
      <c r="AC27" s="203"/>
    </row>
    <row r="28" spans="1:30" s="126" customFormat="1" ht="24" customHeight="1" x14ac:dyDescent="0.35">
      <c r="A28" t="s">
        <v>58</v>
      </c>
      <c r="B28"/>
      <c r="C28" s="86" t="s">
        <v>19</v>
      </c>
      <c r="D28" s="80">
        <f t="shared" si="8"/>
        <v>47000</v>
      </c>
      <c r="E28" s="81">
        <f t="shared" si="8"/>
        <v>32900</v>
      </c>
      <c r="F28" s="5"/>
      <c r="G28" s="25"/>
      <c r="H28" s="30">
        <f t="shared" si="1"/>
        <v>47000</v>
      </c>
      <c r="I28" s="31">
        <f t="shared" si="1"/>
        <v>32900</v>
      </c>
      <c r="J28" s="25"/>
      <c r="K28" s="65">
        <f t="shared" si="2"/>
        <v>46990</v>
      </c>
      <c r="L28" s="65">
        <f t="shared" si="3"/>
        <v>32893</v>
      </c>
      <c r="M28" s="25"/>
      <c r="N28" s="65">
        <f t="shared" si="4"/>
        <v>46990</v>
      </c>
      <c r="O28" s="65">
        <f t="shared" si="5"/>
        <v>32893</v>
      </c>
      <c r="P28" s="25"/>
      <c r="Q28" s="225">
        <v>23495</v>
      </c>
      <c r="R28" s="170">
        <v>23494.050000000003</v>
      </c>
      <c r="S28" s="165">
        <v>23494.050000000003</v>
      </c>
      <c r="T28" s="154">
        <v>17403</v>
      </c>
      <c r="U28" s="159">
        <v>17403</v>
      </c>
      <c r="V28" s="154">
        <v>14502</v>
      </c>
      <c r="W28" s="138">
        <v>12610</v>
      </c>
      <c r="X28" s="133">
        <v>12610</v>
      </c>
      <c r="Y28" s="131">
        <v>10088</v>
      </c>
      <c r="Z28" s="125">
        <f t="shared" si="6"/>
        <v>1.0000404357699075</v>
      </c>
      <c r="AB28"/>
      <c r="AC28" s="203"/>
    </row>
    <row r="29" spans="1:30" s="126" customFormat="1" ht="24" customHeight="1" x14ac:dyDescent="0.35">
      <c r="A29" t="s">
        <v>58</v>
      </c>
      <c r="B29"/>
      <c r="C29" s="83" t="s">
        <v>20</v>
      </c>
      <c r="D29" s="80">
        <f t="shared" si="8"/>
        <v>82450</v>
      </c>
      <c r="E29" s="81">
        <f t="shared" si="8"/>
        <v>57720</v>
      </c>
      <c r="F29" s="5"/>
      <c r="G29" s="25"/>
      <c r="H29" s="30">
        <f t="shared" si="1"/>
        <v>82450</v>
      </c>
      <c r="I29" s="31">
        <f t="shared" si="1"/>
        <v>57720</v>
      </c>
      <c r="J29" s="25"/>
      <c r="K29" s="65">
        <f t="shared" si="2"/>
        <v>82448</v>
      </c>
      <c r="L29" s="65">
        <f t="shared" si="3"/>
        <v>57713.599999999999</v>
      </c>
      <c r="M29" s="25"/>
      <c r="N29" s="65">
        <f t="shared" si="4"/>
        <v>82448</v>
      </c>
      <c r="O29" s="65">
        <f t="shared" si="5"/>
        <v>57713.599999999999</v>
      </c>
      <c r="P29" s="25"/>
      <c r="Q29" s="225">
        <v>41224</v>
      </c>
      <c r="R29" s="170">
        <v>41223.600000000006</v>
      </c>
      <c r="S29" s="165">
        <v>41223.600000000006</v>
      </c>
      <c r="T29" s="154">
        <v>30536</v>
      </c>
      <c r="U29" s="159">
        <v>30536</v>
      </c>
      <c r="V29" s="154">
        <v>25446</v>
      </c>
      <c r="W29" s="138">
        <v>22126.25</v>
      </c>
      <c r="X29" s="133">
        <v>22126.25</v>
      </c>
      <c r="Y29" s="131">
        <v>17701</v>
      </c>
      <c r="Z29" s="125">
        <f t="shared" si="6"/>
        <v>1.0000097031797319</v>
      </c>
      <c r="AB29" t="s">
        <v>276</v>
      </c>
      <c r="AC29" s="203"/>
    </row>
    <row r="30" spans="1:30" s="126" customFormat="1" ht="24" customHeight="1" x14ac:dyDescent="0.35">
      <c r="A30" t="s">
        <v>58</v>
      </c>
      <c r="B30"/>
      <c r="C30" s="9"/>
      <c r="D30" s="68"/>
      <c r="E30" s="69"/>
      <c r="F30" s="5"/>
      <c r="G30" s="25"/>
      <c r="H30" s="30">
        <f t="shared" si="1"/>
        <v>10</v>
      </c>
      <c r="I30" s="31">
        <f t="shared" si="1"/>
        <v>10</v>
      </c>
      <c r="J30" s="25"/>
      <c r="K30" s="65">
        <f t="shared" si="2"/>
        <v>0</v>
      </c>
      <c r="L30" s="65">
        <f t="shared" si="3"/>
        <v>0</v>
      </c>
      <c r="M30" s="25"/>
      <c r="N30" s="65">
        <f t="shared" si="4"/>
        <v>0</v>
      </c>
      <c r="O30" s="65">
        <f t="shared" si="5"/>
        <v>0</v>
      </c>
      <c r="P30" s="25"/>
      <c r="Q30" s="170">
        <v>0</v>
      </c>
      <c r="R30" s="170">
        <v>0</v>
      </c>
      <c r="S30" s="165">
        <v>0</v>
      </c>
      <c r="T30" s="153"/>
      <c r="U30" s="153"/>
      <c r="V30" s="153"/>
      <c r="W30" s="133">
        <v>0</v>
      </c>
      <c r="X30" s="133">
        <v>0</v>
      </c>
      <c r="Y30" s="130"/>
      <c r="Z30" s="125" t="e">
        <f t="shared" si="6"/>
        <v>#DIV/0!</v>
      </c>
      <c r="AB30"/>
      <c r="AC30" s="203"/>
    </row>
    <row r="31" spans="1:30" s="126" customFormat="1" ht="24" customHeight="1" x14ac:dyDescent="0.35">
      <c r="A31" t="s">
        <v>58</v>
      </c>
      <c r="B31"/>
      <c r="C31" s="70" t="s">
        <v>65</v>
      </c>
      <c r="D31" s="74"/>
      <c r="E31" s="75"/>
      <c r="F31" s="73"/>
      <c r="G31" s="18"/>
      <c r="H31" s="30">
        <f t="shared" si="1"/>
        <v>10</v>
      </c>
      <c r="I31" s="31">
        <f t="shared" si="1"/>
        <v>10</v>
      </c>
      <c r="J31" s="25"/>
      <c r="K31" s="65">
        <f t="shared" si="2"/>
        <v>0</v>
      </c>
      <c r="L31" s="65">
        <f t="shared" si="3"/>
        <v>0</v>
      </c>
      <c r="M31" s="18"/>
      <c r="N31" s="65">
        <f>Q31*$N$5</f>
        <v>0</v>
      </c>
      <c r="O31" s="65">
        <f>Q31*$O$5</f>
        <v>0</v>
      </c>
      <c r="P31" s="18"/>
      <c r="Q31" s="170">
        <v>0</v>
      </c>
      <c r="R31" s="170">
        <v>0</v>
      </c>
      <c r="S31" s="165">
        <v>0</v>
      </c>
      <c r="T31" s="153"/>
      <c r="U31" s="153"/>
      <c r="V31" s="153"/>
      <c r="W31" s="133"/>
      <c r="X31" s="133"/>
      <c r="Y31" s="127"/>
      <c r="Z31" s="125" t="e">
        <f t="shared" si="6"/>
        <v>#DIV/0!</v>
      </c>
      <c r="AB31"/>
      <c r="AC31" s="203"/>
    </row>
    <row r="32" spans="1:30" s="126" customFormat="1" ht="24" customHeight="1" x14ac:dyDescent="0.35">
      <c r="A32" t="s">
        <v>58</v>
      </c>
      <c r="B32"/>
      <c r="C32" s="82" t="s">
        <v>66</v>
      </c>
      <c r="D32" s="80">
        <f t="shared" ref="D32:E32" si="9">H32</f>
        <v>105130</v>
      </c>
      <c r="E32" s="81">
        <f t="shared" si="9"/>
        <v>73590</v>
      </c>
      <c r="F32" s="3"/>
      <c r="G32" s="18"/>
      <c r="H32" s="30">
        <f t="shared" si="1"/>
        <v>105130</v>
      </c>
      <c r="I32" s="31">
        <f t="shared" si="1"/>
        <v>73590</v>
      </c>
      <c r="J32" s="25"/>
      <c r="K32" s="65">
        <f t="shared" si="2"/>
        <v>105121.8</v>
      </c>
      <c r="L32" s="65">
        <f t="shared" si="3"/>
        <v>73585.259999999995</v>
      </c>
      <c r="M32" s="18"/>
      <c r="N32" s="65">
        <f>Q32*$N$5</f>
        <v>105121.8</v>
      </c>
      <c r="O32" s="65">
        <f>Q32*$O$5</f>
        <v>73585.259999999995</v>
      </c>
      <c r="P32" s="18"/>
      <c r="Q32" s="225">
        <v>52560.9</v>
      </c>
      <c r="R32" s="170">
        <v>52560.9</v>
      </c>
      <c r="S32" s="165">
        <v>52560.9</v>
      </c>
      <c r="T32" s="154">
        <v>38934</v>
      </c>
      <c r="U32" s="159">
        <v>38934</v>
      </c>
      <c r="V32" s="154">
        <v>32445</v>
      </c>
      <c r="W32" s="138">
        <v>28212.5</v>
      </c>
      <c r="X32" s="133">
        <v>28212.5</v>
      </c>
      <c r="Y32" s="131">
        <v>22570</v>
      </c>
      <c r="Z32" s="125">
        <f t="shared" si="6"/>
        <v>1</v>
      </c>
      <c r="AB32"/>
      <c r="AC32" s="203" t="s">
        <v>116</v>
      </c>
      <c r="AD32" s="126">
        <v>22374</v>
      </c>
    </row>
    <row r="33" spans="1:30" s="126" customFormat="1" ht="24" customHeight="1" x14ac:dyDescent="0.35">
      <c r="A33"/>
      <c r="B33"/>
      <c r="C33" s="13"/>
      <c r="D33" s="68"/>
      <c r="E33" s="69"/>
      <c r="F33" s="3"/>
      <c r="G33" s="18"/>
      <c r="H33" s="30"/>
      <c r="I33" s="31"/>
      <c r="J33" s="25"/>
      <c r="K33" s="65">
        <f t="shared" si="2"/>
        <v>0</v>
      </c>
      <c r="L33" s="65">
        <f t="shared" si="3"/>
        <v>0</v>
      </c>
      <c r="M33" s="18"/>
      <c r="N33" s="65"/>
      <c r="O33" s="65"/>
      <c r="P33" s="18"/>
      <c r="Q33" s="170">
        <v>0</v>
      </c>
      <c r="R33" s="170">
        <v>0</v>
      </c>
      <c r="S33" s="165">
        <v>0</v>
      </c>
      <c r="T33" s="153"/>
      <c r="U33" s="153"/>
      <c r="V33" s="153"/>
      <c r="W33" s="133">
        <v>0</v>
      </c>
      <c r="X33" s="133">
        <v>0</v>
      </c>
      <c r="Y33" s="127"/>
      <c r="Z33" s="125" t="e">
        <f t="shared" si="6"/>
        <v>#DIV/0!</v>
      </c>
      <c r="AB33"/>
      <c r="AC33" s="203" t="s">
        <v>117</v>
      </c>
      <c r="AD33" s="126">
        <v>37290</v>
      </c>
    </row>
    <row r="34" spans="1:30" s="126" customFormat="1" ht="24" customHeight="1" x14ac:dyDescent="0.35">
      <c r="A34" t="s">
        <v>58</v>
      </c>
      <c r="B34"/>
      <c r="C34" s="13"/>
      <c r="D34" s="68"/>
      <c r="E34" s="69"/>
      <c r="F34" s="3"/>
      <c r="G34" s="18"/>
      <c r="H34" s="30">
        <f t="shared" si="1"/>
        <v>10</v>
      </c>
      <c r="I34" s="31">
        <f t="shared" si="1"/>
        <v>10</v>
      </c>
      <c r="J34" s="25"/>
      <c r="K34" s="65">
        <f t="shared" si="2"/>
        <v>0</v>
      </c>
      <c r="L34" s="65">
        <f t="shared" si="3"/>
        <v>0</v>
      </c>
      <c r="M34" s="18"/>
      <c r="N34" s="65">
        <f>Q34*$N$5</f>
        <v>0</v>
      </c>
      <c r="O34" s="65">
        <f>Q34*$O$5</f>
        <v>0</v>
      </c>
      <c r="P34" s="18"/>
      <c r="Q34" s="170">
        <v>0</v>
      </c>
      <c r="R34" s="170">
        <v>0</v>
      </c>
      <c r="S34" s="165">
        <v>0</v>
      </c>
      <c r="T34" s="153"/>
      <c r="U34" s="153">
        <v>0</v>
      </c>
      <c r="V34" s="153">
        <v>0</v>
      </c>
      <c r="W34" s="133">
        <v>0</v>
      </c>
      <c r="X34" s="133">
        <v>0</v>
      </c>
      <c r="Y34" s="127"/>
      <c r="Z34" s="125" t="e">
        <f t="shared" si="6"/>
        <v>#DIV/0!</v>
      </c>
      <c r="AB34"/>
      <c r="AC34" s="203" t="s">
        <v>118</v>
      </c>
      <c r="AD34" s="126">
        <v>44748</v>
      </c>
    </row>
    <row r="35" spans="1:30" s="126" customFormat="1" ht="24" customHeight="1" x14ac:dyDescent="0.35">
      <c r="A35"/>
      <c r="B35"/>
      <c r="C35" s="13"/>
      <c r="D35" s="68"/>
      <c r="E35" s="69"/>
      <c r="F35" s="3"/>
      <c r="G35" s="18"/>
      <c r="H35" s="30"/>
      <c r="I35" s="31"/>
      <c r="J35" s="25"/>
      <c r="K35" s="65"/>
      <c r="L35" s="65"/>
      <c r="M35" s="18"/>
      <c r="N35" s="65"/>
      <c r="O35" s="65"/>
      <c r="P35" s="18"/>
      <c r="Q35" s="170">
        <v>0</v>
      </c>
      <c r="R35" s="170">
        <v>0</v>
      </c>
      <c r="S35" s="165">
        <v>0</v>
      </c>
      <c r="T35" s="153"/>
      <c r="U35" s="153"/>
      <c r="V35" s="153"/>
      <c r="W35" s="133"/>
      <c r="X35" s="133"/>
      <c r="Y35" s="127"/>
      <c r="Z35" s="125" t="e">
        <f t="shared" si="6"/>
        <v>#DIV/0!</v>
      </c>
      <c r="AB35"/>
      <c r="AC35" s="203" t="s">
        <v>225</v>
      </c>
      <c r="AD35" s="126">
        <v>67122</v>
      </c>
    </row>
    <row r="36" spans="1:30" s="126" customFormat="1" ht="24" customHeight="1" x14ac:dyDescent="0.35">
      <c r="A36" t="s">
        <v>58</v>
      </c>
      <c r="B36"/>
      <c r="C36" s="70" t="s">
        <v>52</v>
      </c>
      <c r="D36" s="74"/>
      <c r="E36" s="75"/>
      <c r="F36" s="73"/>
      <c r="G36" s="25"/>
      <c r="H36" s="30">
        <f t="shared" si="1"/>
        <v>10</v>
      </c>
      <c r="I36" s="31">
        <f t="shared" si="1"/>
        <v>10</v>
      </c>
      <c r="J36" s="25"/>
      <c r="K36" s="65">
        <f t="shared" si="2"/>
        <v>0</v>
      </c>
      <c r="L36" s="65">
        <f t="shared" si="3"/>
        <v>0</v>
      </c>
      <c r="M36" s="25"/>
      <c r="N36" s="65">
        <f t="shared" si="4"/>
        <v>0</v>
      </c>
      <c r="O36" s="65">
        <f t="shared" si="5"/>
        <v>0</v>
      </c>
      <c r="P36" s="25"/>
      <c r="Q36" s="170">
        <v>0</v>
      </c>
      <c r="R36" s="170">
        <v>0</v>
      </c>
      <c r="S36" s="165">
        <v>0</v>
      </c>
      <c r="T36" s="153"/>
      <c r="U36" s="153"/>
      <c r="V36" s="153"/>
      <c r="W36" s="133"/>
      <c r="X36" s="133"/>
      <c r="Y36" s="130"/>
      <c r="Z36" s="125" t="e">
        <f t="shared" si="6"/>
        <v>#DIV/0!</v>
      </c>
      <c r="AB36"/>
      <c r="AC36" s="203"/>
    </row>
    <row r="37" spans="1:30" s="126" customFormat="1" ht="24" customHeight="1" x14ac:dyDescent="0.35">
      <c r="A37" t="s">
        <v>58</v>
      </c>
      <c r="B37"/>
      <c r="C37" s="83" t="s">
        <v>76</v>
      </c>
      <c r="D37" s="80">
        <f t="shared" ref="D37:E47" si="10">H37</f>
        <v>17530</v>
      </c>
      <c r="E37" s="81">
        <f t="shared" si="10"/>
        <v>12270</v>
      </c>
      <c r="F37" s="5"/>
      <c r="G37" s="25"/>
      <c r="H37" s="30">
        <f t="shared" si="1"/>
        <v>17530</v>
      </c>
      <c r="I37" s="31">
        <f t="shared" si="1"/>
        <v>12270</v>
      </c>
      <c r="J37" s="25"/>
      <c r="K37" s="65">
        <f t="shared" si="2"/>
        <v>17523</v>
      </c>
      <c r="L37" s="65">
        <f t="shared" si="3"/>
        <v>12266.099999999999</v>
      </c>
      <c r="M37" s="25"/>
      <c r="N37" s="65">
        <f t="shared" si="4"/>
        <v>17523</v>
      </c>
      <c r="O37" s="65">
        <f t="shared" si="5"/>
        <v>12266.099999999999</v>
      </c>
      <c r="P37" s="25"/>
      <c r="Q37" s="225">
        <v>8761.5</v>
      </c>
      <c r="R37" s="170">
        <v>8761.5</v>
      </c>
      <c r="S37" s="165">
        <v>8761.5</v>
      </c>
      <c r="T37" s="154">
        <v>6490</v>
      </c>
      <c r="U37" s="159">
        <v>6490</v>
      </c>
      <c r="V37" s="154">
        <v>5408</v>
      </c>
      <c r="W37" s="138">
        <v>4702.5</v>
      </c>
      <c r="X37" s="133">
        <v>4702.5</v>
      </c>
      <c r="Y37" s="131">
        <v>3762</v>
      </c>
      <c r="Z37" s="125">
        <f t="shared" si="6"/>
        <v>1</v>
      </c>
      <c r="AB37"/>
      <c r="AC37" s="203"/>
    </row>
    <row r="38" spans="1:30" s="126" customFormat="1" ht="24" customHeight="1" x14ac:dyDescent="0.35">
      <c r="A38" t="s">
        <v>58</v>
      </c>
      <c r="B38"/>
      <c r="C38" s="83" t="s">
        <v>78</v>
      </c>
      <c r="D38" s="80">
        <f t="shared" si="10"/>
        <v>28060</v>
      </c>
      <c r="E38" s="81">
        <f t="shared" si="10"/>
        <v>19640</v>
      </c>
      <c r="F38" s="3"/>
      <c r="G38" s="25"/>
      <c r="H38" s="30">
        <f t="shared" si="1"/>
        <v>28060</v>
      </c>
      <c r="I38" s="31">
        <f t="shared" si="1"/>
        <v>19640</v>
      </c>
      <c r="J38" s="25"/>
      <c r="K38" s="65">
        <f t="shared" si="2"/>
        <v>28055.7</v>
      </c>
      <c r="L38" s="65">
        <f t="shared" si="3"/>
        <v>19638.989999999998</v>
      </c>
      <c r="M38" s="25"/>
      <c r="N38" s="65">
        <f t="shared" si="4"/>
        <v>28055.7</v>
      </c>
      <c r="O38" s="65">
        <f t="shared" si="5"/>
        <v>19638.989999999998</v>
      </c>
      <c r="P38" s="25"/>
      <c r="Q38" s="225">
        <v>14027.85</v>
      </c>
      <c r="R38" s="170">
        <v>14027.85</v>
      </c>
      <c r="S38" s="165">
        <v>14027.85</v>
      </c>
      <c r="T38" s="154">
        <v>10391</v>
      </c>
      <c r="U38" s="159">
        <v>10391</v>
      </c>
      <c r="V38" s="154">
        <v>8659</v>
      </c>
      <c r="W38" s="138">
        <v>7528.75</v>
      </c>
      <c r="X38" s="133">
        <v>7528.75</v>
      </c>
      <c r="Y38" s="131">
        <v>6023</v>
      </c>
      <c r="Z38" s="125">
        <f t="shared" si="6"/>
        <v>1</v>
      </c>
      <c r="AB38"/>
      <c r="AC38" s="203"/>
    </row>
    <row r="39" spans="1:30" s="126" customFormat="1" ht="24" customHeight="1" x14ac:dyDescent="0.35">
      <c r="A39" t="s">
        <v>58</v>
      </c>
      <c r="B39"/>
      <c r="C39" s="83" t="s">
        <v>79</v>
      </c>
      <c r="D39" s="80">
        <f t="shared" si="10"/>
        <v>46500</v>
      </c>
      <c r="E39" s="81">
        <f t="shared" si="10"/>
        <v>32550</v>
      </c>
      <c r="F39" s="3"/>
      <c r="G39" s="25"/>
      <c r="H39" s="30">
        <f t="shared" si="1"/>
        <v>46500</v>
      </c>
      <c r="I39" s="31">
        <f t="shared" si="1"/>
        <v>32550</v>
      </c>
      <c r="J39" s="25"/>
      <c r="K39" s="65">
        <f t="shared" si="2"/>
        <v>46499.4</v>
      </c>
      <c r="L39" s="65">
        <f t="shared" si="3"/>
        <v>32549.579999999998</v>
      </c>
      <c r="M39" s="25"/>
      <c r="N39" s="65">
        <f t="shared" si="4"/>
        <v>46499.4</v>
      </c>
      <c r="O39" s="65">
        <f t="shared" si="5"/>
        <v>32549.579999999998</v>
      </c>
      <c r="P39" s="25"/>
      <c r="Q39" s="225">
        <v>23249.7</v>
      </c>
      <c r="R39" s="170">
        <v>23249.7</v>
      </c>
      <c r="S39" s="165">
        <v>23249.7</v>
      </c>
      <c r="T39" s="154">
        <v>17222</v>
      </c>
      <c r="U39" s="159">
        <v>17222</v>
      </c>
      <c r="V39" s="154">
        <v>14351</v>
      </c>
      <c r="W39" s="138">
        <v>12478.75</v>
      </c>
      <c r="X39" s="133">
        <v>12478.75</v>
      </c>
      <c r="Y39" s="131">
        <v>9983</v>
      </c>
      <c r="Z39" s="125">
        <f t="shared" si="6"/>
        <v>1</v>
      </c>
      <c r="AB39"/>
      <c r="AC39" s="203"/>
    </row>
    <row r="40" spans="1:30" s="126" customFormat="1" ht="24" customHeight="1" x14ac:dyDescent="0.35">
      <c r="A40" t="s">
        <v>58</v>
      </c>
      <c r="B40"/>
      <c r="C40" s="83" t="s">
        <v>80</v>
      </c>
      <c r="D40" s="80">
        <f t="shared" si="10"/>
        <v>98270</v>
      </c>
      <c r="E40" s="81">
        <f t="shared" si="10"/>
        <v>68790</v>
      </c>
      <c r="F40" s="3"/>
      <c r="G40" s="25"/>
      <c r="H40" s="30">
        <f t="shared" si="1"/>
        <v>98270</v>
      </c>
      <c r="I40" s="31">
        <f t="shared" si="1"/>
        <v>68790</v>
      </c>
      <c r="J40" s="25"/>
      <c r="K40" s="65">
        <f t="shared" si="2"/>
        <v>98269.200000000012</v>
      </c>
      <c r="L40" s="65">
        <f t="shared" si="3"/>
        <v>68788.44</v>
      </c>
      <c r="M40" s="25"/>
      <c r="N40" s="65">
        <f t="shared" si="4"/>
        <v>98269.200000000012</v>
      </c>
      <c r="O40" s="65">
        <f t="shared" si="5"/>
        <v>68788.44</v>
      </c>
      <c r="P40" s="25"/>
      <c r="Q40" s="225">
        <v>49134.600000000006</v>
      </c>
      <c r="R40" s="170">
        <v>49134.600000000006</v>
      </c>
      <c r="S40" s="165">
        <v>49134.600000000006</v>
      </c>
      <c r="T40" s="154">
        <v>36396</v>
      </c>
      <c r="U40" s="159">
        <v>36396</v>
      </c>
      <c r="V40" s="154">
        <v>30330</v>
      </c>
      <c r="W40" s="138">
        <v>26373.75</v>
      </c>
      <c r="X40" s="133">
        <v>26373.75</v>
      </c>
      <c r="Y40" s="131">
        <v>21099</v>
      </c>
      <c r="Z40" s="125">
        <f t="shared" si="6"/>
        <v>1</v>
      </c>
      <c r="AB40"/>
      <c r="AC40" s="203"/>
    </row>
    <row r="41" spans="1:30" s="126" customFormat="1" ht="24" customHeight="1" x14ac:dyDescent="0.35">
      <c r="A41" t="s">
        <v>58</v>
      </c>
      <c r="B41"/>
      <c r="C41" s="83" t="s">
        <v>81</v>
      </c>
      <c r="D41" s="80">
        <f t="shared" si="10"/>
        <v>189450</v>
      </c>
      <c r="E41" s="81">
        <f t="shared" si="10"/>
        <v>132620</v>
      </c>
      <c r="F41" s="3"/>
      <c r="G41" s="25"/>
      <c r="H41" s="30">
        <f t="shared" si="1"/>
        <v>189450</v>
      </c>
      <c r="I41" s="31">
        <f t="shared" si="1"/>
        <v>132620</v>
      </c>
      <c r="J41" s="25"/>
      <c r="K41" s="65">
        <f t="shared" si="2"/>
        <v>189448.2</v>
      </c>
      <c r="L41" s="65">
        <f t="shared" si="3"/>
        <v>132613.74</v>
      </c>
      <c r="M41" s="25"/>
      <c r="N41" s="65">
        <f t="shared" si="4"/>
        <v>189448.2</v>
      </c>
      <c r="O41" s="65">
        <f t="shared" si="5"/>
        <v>132613.74</v>
      </c>
      <c r="P41" s="25"/>
      <c r="Q41" s="225">
        <v>94724.1</v>
      </c>
      <c r="R41" s="170">
        <v>94724.1</v>
      </c>
      <c r="S41" s="165">
        <v>94724.1</v>
      </c>
      <c r="T41" s="154">
        <v>70166</v>
      </c>
      <c r="U41" s="159">
        <v>70166</v>
      </c>
      <c r="V41" s="154">
        <v>58471</v>
      </c>
      <c r="W41" s="138">
        <v>50843.75</v>
      </c>
      <c r="X41" s="133">
        <v>50843.75</v>
      </c>
      <c r="Y41" s="131">
        <v>40675</v>
      </c>
      <c r="Z41" s="125">
        <f t="shared" si="6"/>
        <v>1</v>
      </c>
      <c r="AB41"/>
      <c r="AC41" s="203"/>
    </row>
    <row r="42" spans="1:30" s="126" customFormat="1" ht="24" customHeight="1" x14ac:dyDescent="0.35">
      <c r="A42" t="s">
        <v>58</v>
      </c>
      <c r="B42"/>
      <c r="C42" s="82" t="s">
        <v>206</v>
      </c>
      <c r="D42" s="80">
        <f t="shared" si="10"/>
        <v>238430</v>
      </c>
      <c r="E42" s="81">
        <f t="shared" si="10"/>
        <v>166900</v>
      </c>
      <c r="F42" s="3"/>
      <c r="G42" s="18"/>
      <c r="H42" s="30">
        <f t="shared" si="1"/>
        <v>238430</v>
      </c>
      <c r="I42" s="31">
        <f t="shared" si="1"/>
        <v>166900</v>
      </c>
      <c r="J42" s="25"/>
      <c r="K42" s="65">
        <f t="shared" si="2"/>
        <v>238428</v>
      </c>
      <c r="L42" s="65">
        <f t="shared" si="3"/>
        <v>166899.59999999998</v>
      </c>
      <c r="M42" s="18"/>
      <c r="N42" s="65">
        <f t="shared" si="4"/>
        <v>238428</v>
      </c>
      <c r="O42" s="65">
        <f t="shared" si="5"/>
        <v>166899.59999999998</v>
      </c>
      <c r="P42" s="18"/>
      <c r="Q42" s="225">
        <v>119214</v>
      </c>
      <c r="R42" s="170">
        <v>119213.1</v>
      </c>
      <c r="S42" s="165">
        <v>119213.1</v>
      </c>
      <c r="T42" s="154">
        <v>88306</v>
      </c>
      <c r="U42" s="159">
        <v>88306</v>
      </c>
      <c r="V42" s="154">
        <v>73588</v>
      </c>
      <c r="W42" s="138">
        <v>63988.75</v>
      </c>
      <c r="X42" s="133">
        <v>63988.75</v>
      </c>
      <c r="Y42" s="131">
        <v>51191</v>
      </c>
      <c r="Z42" s="125">
        <f t="shared" si="6"/>
        <v>1.0000075495058849</v>
      </c>
      <c r="AB42"/>
      <c r="AC42" s="203"/>
    </row>
    <row r="43" spans="1:30" s="126" customFormat="1" ht="24" customHeight="1" x14ac:dyDescent="0.35">
      <c r="A43" t="s">
        <v>58</v>
      </c>
      <c r="B43"/>
      <c r="C43" s="79" t="s">
        <v>82</v>
      </c>
      <c r="D43" s="80"/>
      <c r="E43" s="81"/>
      <c r="F43" s="6"/>
      <c r="G43" s="18"/>
      <c r="H43" s="30">
        <f t="shared" si="1"/>
        <v>10</v>
      </c>
      <c r="I43" s="31">
        <f t="shared" si="1"/>
        <v>10</v>
      </c>
      <c r="J43" s="25"/>
      <c r="K43" s="65">
        <f t="shared" si="2"/>
        <v>0</v>
      </c>
      <c r="L43" s="65">
        <f t="shared" si="3"/>
        <v>0</v>
      </c>
      <c r="M43" s="18"/>
      <c r="N43" s="65">
        <f t="shared" si="4"/>
        <v>0</v>
      </c>
      <c r="O43" s="65">
        <f t="shared" si="5"/>
        <v>0</v>
      </c>
      <c r="P43" s="18"/>
      <c r="Q43" s="170">
        <v>0</v>
      </c>
      <c r="R43" s="170">
        <v>0</v>
      </c>
      <c r="S43" s="165">
        <v>0</v>
      </c>
      <c r="T43" s="159">
        <v>0</v>
      </c>
      <c r="U43" s="159">
        <v>0</v>
      </c>
      <c r="V43" s="154">
        <v>0</v>
      </c>
      <c r="W43" s="133">
        <v>0</v>
      </c>
      <c r="X43" s="133">
        <v>0</v>
      </c>
      <c r="Y43" s="131">
        <v>0</v>
      </c>
      <c r="Z43" s="125" t="e">
        <f t="shared" si="6"/>
        <v>#DIV/0!</v>
      </c>
      <c r="AB43"/>
      <c r="AC43" s="203"/>
    </row>
    <row r="44" spans="1:30" s="126" customFormat="1" ht="24" customHeight="1" x14ac:dyDescent="0.35">
      <c r="A44" t="s">
        <v>58</v>
      </c>
      <c r="B44"/>
      <c r="C44" s="79" t="s">
        <v>83</v>
      </c>
      <c r="D44" s="80">
        <f t="shared" si="10"/>
        <v>32270</v>
      </c>
      <c r="E44" s="81">
        <f t="shared" si="10"/>
        <v>22590</v>
      </c>
      <c r="F44" s="3"/>
      <c r="G44" s="18"/>
      <c r="H44" s="30">
        <f t="shared" si="1"/>
        <v>32270</v>
      </c>
      <c r="I44" s="31">
        <f t="shared" si="1"/>
        <v>22590</v>
      </c>
      <c r="J44" s="25"/>
      <c r="K44" s="65">
        <f t="shared" si="2"/>
        <v>32264</v>
      </c>
      <c r="L44" s="65">
        <f t="shared" si="3"/>
        <v>22584.799999999999</v>
      </c>
      <c r="M44" s="18"/>
      <c r="N44" s="65">
        <f t="shared" si="4"/>
        <v>32264</v>
      </c>
      <c r="O44" s="65">
        <f t="shared" si="5"/>
        <v>22584.799999999999</v>
      </c>
      <c r="P44" s="18"/>
      <c r="Q44" s="225">
        <v>16132</v>
      </c>
      <c r="R44" s="170">
        <v>16131.150000000001</v>
      </c>
      <c r="S44" s="165">
        <v>16131.150000000001</v>
      </c>
      <c r="T44" s="154">
        <v>11949</v>
      </c>
      <c r="U44" s="159">
        <v>11949</v>
      </c>
      <c r="V44" s="154">
        <v>9957</v>
      </c>
      <c r="W44" s="138">
        <v>8657.5</v>
      </c>
      <c r="X44" s="133">
        <v>8657.5</v>
      </c>
      <c r="Y44" s="131">
        <v>6926</v>
      </c>
      <c r="Z44" s="125">
        <f t="shared" si="6"/>
        <v>1.0000526930813982</v>
      </c>
      <c r="AB44"/>
      <c r="AC44" s="203"/>
    </row>
    <row r="45" spans="1:30" s="126" customFormat="1" ht="24" customHeight="1" x14ac:dyDescent="0.35">
      <c r="A45" t="s">
        <v>58</v>
      </c>
      <c r="B45"/>
      <c r="C45" s="79" t="s">
        <v>84</v>
      </c>
      <c r="D45" s="80">
        <f t="shared" si="10"/>
        <v>53480</v>
      </c>
      <c r="E45" s="81">
        <f t="shared" si="10"/>
        <v>37440</v>
      </c>
      <c r="F45" s="3"/>
      <c r="G45" s="18"/>
      <c r="H45" s="30">
        <f t="shared" si="1"/>
        <v>53480</v>
      </c>
      <c r="I45" s="31">
        <f t="shared" si="1"/>
        <v>37440</v>
      </c>
      <c r="J45" s="25"/>
      <c r="K45" s="65">
        <f t="shared" si="2"/>
        <v>53472</v>
      </c>
      <c r="L45" s="65">
        <f t="shared" si="3"/>
        <v>37430.399999999994</v>
      </c>
      <c r="M45" s="18"/>
      <c r="N45" s="65">
        <f t="shared" si="4"/>
        <v>53472</v>
      </c>
      <c r="O45" s="65">
        <f t="shared" si="5"/>
        <v>37430.399999999994</v>
      </c>
      <c r="P45" s="18"/>
      <c r="Q45" s="225">
        <v>26736</v>
      </c>
      <c r="R45" s="170">
        <v>26735.4</v>
      </c>
      <c r="S45" s="165">
        <v>26735.4</v>
      </c>
      <c r="T45" s="154">
        <v>19804</v>
      </c>
      <c r="U45" s="159">
        <v>19804</v>
      </c>
      <c r="V45" s="154">
        <v>16503</v>
      </c>
      <c r="W45" s="138">
        <v>14350</v>
      </c>
      <c r="X45" s="133">
        <v>14350</v>
      </c>
      <c r="Y45" s="131">
        <v>11480</v>
      </c>
      <c r="Z45" s="125">
        <f t="shared" si="6"/>
        <v>1.0000224421553445</v>
      </c>
      <c r="AB45"/>
      <c r="AC45" s="203"/>
    </row>
    <row r="46" spans="1:30" s="126" customFormat="1" ht="24" customHeight="1" x14ac:dyDescent="0.35">
      <c r="A46" t="s">
        <v>58</v>
      </c>
      <c r="B46"/>
      <c r="C46" s="79" t="s">
        <v>85</v>
      </c>
      <c r="D46" s="80">
        <f t="shared" si="10"/>
        <v>113020</v>
      </c>
      <c r="E46" s="81">
        <f t="shared" si="10"/>
        <v>79110</v>
      </c>
      <c r="F46" s="3"/>
      <c r="G46" s="18"/>
      <c r="H46" s="30">
        <f t="shared" si="1"/>
        <v>113020</v>
      </c>
      <c r="I46" s="31">
        <f t="shared" si="1"/>
        <v>79110</v>
      </c>
      <c r="J46" s="25"/>
      <c r="K46" s="65">
        <f t="shared" si="2"/>
        <v>113011.20000000001</v>
      </c>
      <c r="L46" s="65">
        <f t="shared" si="3"/>
        <v>79107.839999999997</v>
      </c>
      <c r="M46" s="18"/>
      <c r="N46" s="65">
        <f t="shared" si="4"/>
        <v>113011.20000000001</v>
      </c>
      <c r="O46" s="65">
        <f t="shared" si="5"/>
        <v>79107.839999999997</v>
      </c>
      <c r="P46" s="18"/>
      <c r="Q46" s="225">
        <v>56505.600000000006</v>
      </c>
      <c r="R46" s="170">
        <v>56505.600000000006</v>
      </c>
      <c r="S46" s="165">
        <v>56505.600000000006</v>
      </c>
      <c r="T46" s="154">
        <v>41856</v>
      </c>
      <c r="U46" s="159">
        <v>41856</v>
      </c>
      <c r="V46" s="154">
        <v>34880</v>
      </c>
      <c r="W46" s="138">
        <v>30330</v>
      </c>
      <c r="X46" s="133">
        <v>30330</v>
      </c>
      <c r="Y46" s="131">
        <v>24264</v>
      </c>
      <c r="Z46" s="125">
        <f t="shared" si="6"/>
        <v>1</v>
      </c>
      <c r="AB46"/>
      <c r="AC46" s="203"/>
    </row>
    <row r="47" spans="1:30" s="126" customFormat="1" ht="24" customHeight="1" x14ac:dyDescent="0.35">
      <c r="A47" t="s">
        <v>58</v>
      </c>
      <c r="B47"/>
      <c r="C47" s="79" t="s">
        <v>86</v>
      </c>
      <c r="D47" s="80">
        <f t="shared" si="10"/>
        <v>217890</v>
      </c>
      <c r="E47" s="81">
        <f t="shared" si="10"/>
        <v>152520</v>
      </c>
      <c r="F47" s="3"/>
      <c r="G47" s="18"/>
      <c r="H47" s="30">
        <f t="shared" si="1"/>
        <v>217890</v>
      </c>
      <c r="I47" s="31">
        <f t="shared" si="1"/>
        <v>152520</v>
      </c>
      <c r="J47" s="25"/>
      <c r="K47" s="65">
        <f t="shared" si="2"/>
        <v>217881.90000000002</v>
      </c>
      <c r="L47" s="65">
        <f t="shared" si="3"/>
        <v>152517.33000000002</v>
      </c>
      <c r="M47" s="18"/>
      <c r="N47" s="65">
        <f t="shared" si="4"/>
        <v>217881.90000000002</v>
      </c>
      <c r="O47" s="65">
        <f t="shared" si="5"/>
        <v>152517.33000000002</v>
      </c>
      <c r="P47" s="18"/>
      <c r="Q47" s="225">
        <v>108940.95000000001</v>
      </c>
      <c r="R47" s="170">
        <v>108940.95000000001</v>
      </c>
      <c r="S47" s="165">
        <v>108940.95000000001</v>
      </c>
      <c r="T47" s="154">
        <v>80697</v>
      </c>
      <c r="U47" s="159">
        <v>80697</v>
      </c>
      <c r="V47" s="154">
        <v>67427</v>
      </c>
      <c r="W47" s="138">
        <v>58475</v>
      </c>
      <c r="X47" s="133">
        <v>58475</v>
      </c>
      <c r="Y47" s="131">
        <v>46780</v>
      </c>
      <c r="Z47" s="125">
        <f t="shared" si="6"/>
        <v>1</v>
      </c>
      <c r="AB47"/>
      <c r="AC47" s="203"/>
    </row>
    <row r="48" spans="1:30" s="126" customFormat="1" ht="24" customHeight="1" thickBot="1" x14ac:dyDescent="0.4">
      <c r="A48" t="s">
        <v>58</v>
      </c>
      <c r="B48"/>
      <c r="C48" s="13"/>
      <c r="D48" s="68"/>
      <c r="E48" s="69"/>
      <c r="F48" s="3"/>
      <c r="G48" s="18"/>
      <c r="H48" s="30">
        <f t="shared" si="1"/>
        <v>10</v>
      </c>
      <c r="I48" s="31">
        <f t="shared" si="1"/>
        <v>10</v>
      </c>
      <c r="J48" s="25"/>
      <c r="K48" s="65">
        <f t="shared" si="2"/>
        <v>0</v>
      </c>
      <c r="L48" s="65">
        <f t="shared" si="3"/>
        <v>0</v>
      </c>
      <c r="M48" s="18"/>
      <c r="N48" s="65">
        <f t="shared" si="4"/>
        <v>0</v>
      </c>
      <c r="O48" s="65">
        <f t="shared" si="5"/>
        <v>0</v>
      </c>
      <c r="P48" s="18"/>
      <c r="Q48" s="170">
        <v>0</v>
      </c>
      <c r="R48" s="170">
        <v>0</v>
      </c>
      <c r="S48" s="165">
        <v>0</v>
      </c>
      <c r="T48" s="153"/>
      <c r="U48" s="153"/>
      <c r="V48" s="153"/>
      <c r="W48" s="133">
        <v>0</v>
      </c>
      <c r="X48" s="133">
        <v>0</v>
      </c>
      <c r="Y48" s="127"/>
      <c r="Z48" s="125" t="e">
        <f t="shared" si="6"/>
        <v>#DIV/0!</v>
      </c>
      <c r="AB48"/>
      <c r="AC48" s="203"/>
    </row>
    <row r="49" spans="1:30" s="126" customFormat="1" ht="24" customHeight="1" thickBot="1" x14ac:dyDescent="0.4">
      <c r="A49" t="s">
        <v>58</v>
      </c>
      <c r="B49"/>
      <c r="C49" s="76" t="s">
        <v>105</v>
      </c>
      <c r="D49" s="74"/>
      <c r="E49" s="75"/>
      <c r="F49" s="73"/>
      <c r="G49" s="18"/>
      <c r="H49" s="30">
        <f t="shared" si="1"/>
        <v>10</v>
      </c>
      <c r="I49" s="31">
        <f t="shared" si="1"/>
        <v>10</v>
      </c>
      <c r="J49" s="25"/>
      <c r="K49" s="65">
        <f t="shared" si="2"/>
        <v>0</v>
      </c>
      <c r="L49" s="65">
        <f t="shared" si="3"/>
        <v>0</v>
      </c>
      <c r="M49" s="18"/>
      <c r="N49" s="65">
        <f t="shared" si="4"/>
        <v>0</v>
      </c>
      <c r="O49" s="65">
        <f t="shared" si="5"/>
        <v>0</v>
      </c>
      <c r="P49" s="18"/>
      <c r="Q49" s="170">
        <v>0</v>
      </c>
      <c r="R49" s="170">
        <v>0</v>
      </c>
      <c r="S49" s="165">
        <v>0</v>
      </c>
      <c r="T49" s="153"/>
      <c r="U49" s="153"/>
      <c r="V49" s="153"/>
      <c r="W49" s="133"/>
      <c r="X49" s="133"/>
      <c r="Y49" s="127"/>
      <c r="Z49" s="125" t="e">
        <f t="shared" si="6"/>
        <v>#DIV/0!</v>
      </c>
      <c r="AB49"/>
      <c r="AC49" s="205" t="s">
        <v>71</v>
      </c>
      <c r="AD49" s="206" t="s">
        <v>279</v>
      </c>
    </row>
    <row r="50" spans="1:30" s="126" customFormat="1" ht="24" customHeight="1" x14ac:dyDescent="0.35">
      <c r="A50" t="s">
        <v>58</v>
      </c>
      <c r="B50"/>
      <c r="C50" s="83" t="s">
        <v>220</v>
      </c>
      <c r="D50" s="80">
        <f t="shared" ref="D50:E64" si="11">H50</f>
        <v>46450</v>
      </c>
      <c r="E50" s="81">
        <f t="shared" si="11"/>
        <v>32520</v>
      </c>
      <c r="F50" s="7"/>
      <c r="G50" s="18"/>
      <c r="H50" s="30">
        <f t="shared" si="1"/>
        <v>46450</v>
      </c>
      <c r="I50" s="31">
        <f t="shared" si="1"/>
        <v>32520</v>
      </c>
      <c r="J50" s="8"/>
      <c r="K50" s="65">
        <f t="shared" si="2"/>
        <v>46445.4</v>
      </c>
      <c r="L50" s="65">
        <f t="shared" si="3"/>
        <v>32511.78</v>
      </c>
      <c r="M50"/>
      <c r="N50" s="65">
        <f t="shared" si="4"/>
        <v>46445.4</v>
      </c>
      <c r="O50" s="65">
        <f t="shared" si="5"/>
        <v>32511.78</v>
      </c>
      <c r="P50" s="18"/>
      <c r="Q50" s="225">
        <v>23222.7</v>
      </c>
      <c r="R50" s="173">
        <v>23222.7</v>
      </c>
      <c r="S50" s="165">
        <v>23222.7</v>
      </c>
      <c r="T50" s="154">
        <v>17202</v>
      </c>
      <c r="U50" s="159">
        <v>17202</v>
      </c>
      <c r="V50" s="154">
        <v>14335</v>
      </c>
      <c r="W50" s="138">
        <v>12465</v>
      </c>
      <c r="X50" s="133">
        <v>12465</v>
      </c>
      <c r="Y50" s="131">
        <v>9972</v>
      </c>
      <c r="Z50" s="125">
        <f t="shared" si="6"/>
        <v>1</v>
      </c>
      <c r="AB50"/>
      <c r="AC50" s="207"/>
      <c r="AD50" s="208" t="s">
        <v>280</v>
      </c>
    </row>
    <row r="51" spans="1:30" s="126" customFormat="1" ht="24" customHeight="1" x14ac:dyDescent="0.35">
      <c r="A51" t="s">
        <v>58</v>
      </c>
      <c r="B51"/>
      <c r="C51" s="83" t="s">
        <v>207</v>
      </c>
      <c r="D51" s="80">
        <f t="shared" si="11"/>
        <v>88850</v>
      </c>
      <c r="E51" s="81">
        <f t="shared" si="11"/>
        <v>62200</v>
      </c>
      <c r="F51" s="7"/>
      <c r="G51" s="18"/>
      <c r="H51" s="30">
        <f t="shared" si="1"/>
        <v>88850</v>
      </c>
      <c r="I51" s="31">
        <f t="shared" si="1"/>
        <v>62200</v>
      </c>
      <c r="J51" s="8"/>
      <c r="K51" s="65">
        <f t="shared" si="2"/>
        <v>88843.5</v>
      </c>
      <c r="L51" s="65">
        <f t="shared" si="3"/>
        <v>62190.45</v>
      </c>
      <c r="M51"/>
      <c r="N51" s="65">
        <f t="shared" si="4"/>
        <v>88843.5</v>
      </c>
      <c r="O51" s="65">
        <f t="shared" si="5"/>
        <v>62190.45</v>
      </c>
      <c r="P51" s="18"/>
      <c r="Q51" s="225">
        <v>44421.75</v>
      </c>
      <c r="R51" s="173">
        <v>44421.75</v>
      </c>
      <c r="S51" s="165">
        <v>44421.75</v>
      </c>
      <c r="T51" s="154">
        <v>32905</v>
      </c>
      <c r="U51" s="159">
        <v>32905</v>
      </c>
      <c r="V51" s="154">
        <v>27421</v>
      </c>
      <c r="W51" s="138">
        <v>23844</v>
      </c>
      <c r="X51" s="133">
        <v>23843.75</v>
      </c>
      <c r="Y51" s="131">
        <v>19075</v>
      </c>
      <c r="Z51" s="125">
        <f t="shared" si="6"/>
        <v>1</v>
      </c>
      <c r="AB51"/>
      <c r="AC51" s="219">
        <v>22040</v>
      </c>
      <c r="AD51" s="209" t="s">
        <v>270</v>
      </c>
    </row>
    <row r="52" spans="1:30" s="126" customFormat="1" ht="24" customHeight="1" x14ac:dyDescent="0.35">
      <c r="A52" t="s">
        <v>58</v>
      </c>
      <c r="B52"/>
      <c r="C52" s="87" t="s">
        <v>208</v>
      </c>
      <c r="D52" s="80">
        <f t="shared" si="11"/>
        <v>111060</v>
      </c>
      <c r="E52" s="81">
        <f t="shared" si="11"/>
        <v>77750</v>
      </c>
      <c r="F52" s="8"/>
      <c r="G52" s="18"/>
      <c r="H52" s="30">
        <f t="shared" si="1"/>
        <v>111060</v>
      </c>
      <c r="I52" s="31">
        <f t="shared" si="1"/>
        <v>77750</v>
      </c>
      <c r="J52" s="8"/>
      <c r="K52" s="65">
        <f t="shared" si="2"/>
        <v>111059.1</v>
      </c>
      <c r="L52" s="65">
        <f t="shared" si="3"/>
        <v>77741.37</v>
      </c>
      <c r="M52"/>
      <c r="N52" s="65">
        <f t="shared" si="4"/>
        <v>111059.1</v>
      </c>
      <c r="O52" s="65">
        <f t="shared" si="5"/>
        <v>77741.37</v>
      </c>
      <c r="P52" s="18"/>
      <c r="Q52" s="225">
        <v>55529.55</v>
      </c>
      <c r="R52" s="173">
        <v>55529.55</v>
      </c>
      <c r="S52" s="165">
        <v>55529.55</v>
      </c>
      <c r="T52" s="154">
        <v>41133</v>
      </c>
      <c r="U52" s="159">
        <v>41133</v>
      </c>
      <c r="V52" s="154">
        <v>34277</v>
      </c>
      <c r="W52" s="138">
        <v>29806.25</v>
      </c>
      <c r="X52" s="133">
        <v>29806.25</v>
      </c>
      <c r="Y52" s="131">
        <v>23845</v>
      </c>
      <c r="Z52" s="125">
        <f t="shared" si="6"/>
        <v>1</v>
      </c>
      <c r="AB52"/>
      <c r="AC52" s="219">
        <v>36960</v>
      </c>
      <c r="AD52" s="209" t="s">
        <v>271</v>
      </c>
    </row>
    <row r="53" spans="1:30" s="126" customFormat="1" ht="24" customHeight="1" x14ac:dyDescent="0.35">
      <c r="A53" t="s">
        <v>58</v>
      </c>
      <c r="B53"/>
      <c r="C53" s="88" t="s">
        <v>209</v>
      </c>
      <c r="D53" s="80">
        <f t="shared" si="11"/>
        <v>175450</v>
      </c>
      <c r="E53" s="81">
        <f t="shared" si="11"/>
        <v>122810</v>
      </c>
      <c r="F53" s="8"/>
      <c r="G53" s="18"/>
      <c r="H53" s="30">
        <f t="shared" si="1"/>
        <v>175450</v>
      </c>
      <c r="I53" s="31">
        <f t="shared" si="1"/>
        <v>122810</v>
      </c>
      <c r="J53" s="8"/>
      <c r="K53" s="65">
        <f t="shared" si="2"/>
        <v>175442</v>
      </c>
      <c r="L53" s="65">
        <f t="shared" si="3"/>
        <v>122809.4</v>
      </c>
      <c r="M53"/>
      <c r="N53" s="65">
        <f t="shared" si="4"/>
        <v>175442</v>
      </c>
      <c r="O53" s="65">
        <f t="shared" si="5"/>
        <v>122809.4</v>
      </c>
      <c r="P53" s="18"/>
      <c r="Q53" s="225">
        <v>87721</v>
      </c>
      <c r="R53" s="170">
        <v>87720.3</v>
      </c>
      <c r="S53" s="165">
        <v>87720.3</v>
      </c>
      <c r="T53" s="154">
        <v>64978</v>
      </c>
      <c r="U53" s="159">
        <v>64978</v>
      </c>
      <c r="V53" s="154">
        <v>54148</v>
      </c>
      <c r="W53" s="138">
        <v>47085</v>
      </c>
      <c r="X53" s="133">
        <v>47085</v>
      </c>
      <c r="Y53" s="131">
        <v>37668</v>
      </c>
      <c r="Z53" s="125">
        <f t="shared" si="6"/>
        <v>1.0000079799088695</v>
      </c>
      <c r="AB53"/>
      <c r="AC53" s="219">
        <v>56920</v>
      </c>
      <c r="AD53" s="209" t="s">
        <v>272</v>
      </c>
    </row>
    <row r="54" spans="1:30" s="126" customFormat="1" ht="24" customHeight="1" x14ac:dyDescent="0.35">
      <c r="A54" t="s">
        <v>58</v>
      </c>
      <c r="B54"/>
      <c r="C54" s="15"/>
      <c r="D54" s="68"/>
      <c r="E54" s="69"/>
      <c r="F54" s="8"/>
      <c r="G54" s="18"/>
      <c r="H54" s="30">
        <f t="shared" si="1"/>
        <v>10</v>
      </c>
      <c r="I54" s="31">
        <f t="shared" si="1"/>
        <v>10</v>
      </c>
      <c r="J54" s="25"/>
      <c r="K54" s="65">
        <f t="shared" si="2"/>
        <v>0</v>
      </c>
      <c r="L54" s="65">
        <f t="shared" si="3"/>
        <v>0</v>
      </c>
      <c r="M54" s="18"/>
      <c r="N54" s="65">
        <f t="shared" si="4"/>
        <v>0</v>
      </c>
      <c r="O54" s="65">
        <f t="shared" si="5"/>
        <v>0</v>
      </c>
      <c r="P54" s="18"/>
      <c r="Q54" s="170">
        <v>0</v>
      </c>
      <c r="R54" s="170">
        <v>0</v>
      </c>
      <c r="S54" s="165">
        <v>0</v>
      </c>
      <c r="T54" s="153"/>
      <c r="U54" s="153"/>
      <c r="V54" s="153"/>
      <c r="W54" s="133">
        <v>0</v>
      </c>
      <c r="X54" s="133">
        <v>0</v>
      </c>
      <c r="Y54" s="127"/>
      <c r="Z54" s="125" t="e">
        <f t="shared" si="6"/>
        <v>#DIV/0!</v>
      </c>
      <c r="AB54"/>
      <c r="AC54" s="219"/>
      <c r="AD54" s="209"/>
    </row>
    <row r="55" spans="1:30" s="126" customFormat="1" ht="24" customHeight="1" x14ac:dyDescent="0.35">
      <c r="A55" t="s">
        <v>58</v>
      </c>
      <c r="B55"/>
      <c r="C55" s="76" t="s">
        <v>21</v>
      </c>
      <c r="D55" s="74"/>
      <c r="E55" s="75"/>
      <c r="F55" s="73"/>
      <c r="G55" s="18"/>
      <c r="H55" s="30">
        <f t="shared" si="1"/>
        <v>10</v>
      </c>
      <c r="I55" s="31">
        <f t="shared" si="1"/>
        <v>10</v>
      </c>
      <c r="J55" s="25"/>
      <c r="K55" s="65">
        <f t="shared" si="2"/>
        <v>0</v>
      </c>
      <c r="L55" s="65">
        <f t="shared" si="3"/>
        <v>0</v>
      </c>
      <c r="M55" s="18"/>
      <c r="N55" s="65">
        <f t="shared" si="4"/>
        <v>0</v>
      </c>
      <c r="O55" s="65">
        <f t="shared" si="5"/>
        <v>0</v>
      </c>
      <c r="P55" s="18"/>
      <c r="Q55" s="170">
        <v>0</v>
      </c>
      <c r="R55" s="170">
        <v>0</v>
      </c>
      <c r="S55" s="165">
        <v>0</v>
      </c>
      <c r="T55" s="153"/>
      <c r="U55" s="153"/>
      <c r="V55" s="153"/>
      <c r="W55" s="133"/>
      <c r="X55" s="133"/>
      <c r="Y55" s="127"/>
      <c r="Z55" s="125" t="e">
        <f t="shared" si="6"/>
        <v>#DIV/0!</v>
      </c>
      <c r="AB55"/>
      <c r="AC55" s="219">
        <v>22750</v>
      </c>
      <c r="AD55" s="209" t="s">
        <v>273</v>
      </c>
    </row>
    <row r="56" spans="1:30" s="126" customFormat="1" ht="24" customHeight="1" x14ac:dyDescent="0.35">
      <c r="A56" t="s">
        <v>58</v>
      </c>
      <c r="B56"/>
      <c r="C56" s="82" t="s">
        <v>210</v>
      </c>
      <c r="D56" s="80">
        <f t="shared" si="11"/>
        <v>31250</v>
      </c>
      <c r="E56" s="81">
        <f t="shared" si="11"/>
        <v>21880</v>
      </c>
      <c r="F56" s="8"/>
      <c r="G56" s="18"/>
      <c r="H56" s="30">
        <f t="shared" si="1"/>
        <v>31250</v>
      </c>
      <c r="I56" s="31">
        <f t="shared" si="1"/>
        <v>21880</v>
      </c>
      <c r="J56" s="25"/>
      <c r="K56" s="65">
        <f t="shared" si="2"/>
        <v>31247.100000000002</v>
      </c>
      <c r="L56" s="65">
        <f t="shared" si="3"/>
        <v>21872.97</v>
      </c>
      <c r="M56" s="18"/>
      <c r="N56" s="65">
        <f t="shared" si="4"/>
        <v>31247.100000000002</v>
      </c>
      <c r="O56" s="65">
        <f t="shared" si="5"/>
        <v>21872.97</v>
      </c>
      <c r="P56" s="18"/>
      <c r="Q56" s="225">
        <v>15623.550000000001</v>
      </c>
      <c r="R56" s="170">
        <v>15623.550000000001</v>
      </c>
      <c r="S56" s="165">
        <v>15623.550000000001</v>
      </c>
      <c r="T56" s="154">
        <v>11573</v>
      </c>
      <c r="U56" s="159">
        <v>9644</v>
      </c>
      <c r="V56" s="154">
        <v>9644</v>
      </c>
      <c r="W56" s="138">
        <v>8386.25</v>
      </c>
      <c r="X56" s="133">
        <v>8386.25</v>
      </c>
      <c r="Y56" s="131">
        <v>6709</v>
      </c>
      <c r="Z56" s="125">
        <f t="shared" si="6"/>
        <v>1</v>
      </c>
      <c r="AB56"/>
      <c r="AC56" s="219">
        <v>31280</v>
      </c>
      <c r="AD56" s="209" t="s">
        <v>274</v>
      </c>
    </row>
    <row r="57" spans="1:30" s="126" customFormat="1" ht="24" customHeight="1" x14ac:dyDescent="0.35">
      <c r="A57" t="s">
        <v>58</v>
      </c>
      <c r="B57"/>
      <c r="C57" s="82" t="s">
        <v>211</v>
      </c>
      <c r="D57" s="80">
        <f t="shared" si="11"/>
        <v>48870</v>
      </c>
      <c r="E57" s="81">
        <f t="shared" si="11"/>
        <v>34210</v>
      </c>
      <c r="F57" s="8"/>
      <c r="G57" s="18"/>
      <c r="H57" s="30">
        <f t="shared" si="1"/>
        <v>48870</v>
      </c>
      <c r="I57" s="31">
        <f t="shared" si="1"/>
        <v>34210</v>
      </c>
      <c r="J57" s="25"/>
      <c r="K57" s="65">
        <f t="shared" si="2"/>
        <v>48867.3</v>
      </c>
      <c r="L57" s="65">
        <f t="shared" si="3"/>
        <v>34207.11</v>
      </c>
      <c r="M57" s="18"/>
      <c r="N57" s="65">
        <f t="shared" si="4"/>
        <v>48867.3</v>
      </c>
      <c r="O57" s="65">
        <f t="shared" si="5"/>
        <v>34207.11</v>
      </c>
      <c r="P57" s="18"/>
      <c r="Q57" s="225">
        <v>24433.65</v>
      </c>
      <c r="R57" s="170">
        <v>24433.65</v>
      </c>
      <c r="S57" s="165">
        <v>24433.65</v>
      </c>
      <c r="T57" s="154">
        <v>18099</v>
      </c>
      <c r="U57" s="159">
        <v>15083</v>
      </c>
      <c r="V57" s="154">
        <v>15083</v>
      </c>
      <c r="W57" s="138">
        <v>13115</v>
      </c>
      <c r="X57" s="133">
        <v>13115</v>
      </c>
      <c r="Y57" s="131">
        <v>10492</v>
      </c>
      <c r="Z57" s="125">
        <f t="shared" si="6"/>
        <v>1</v>
      </c>
      <c r="AB57"/>
      <c r="AC57" s="219">
        <v>38400</v>
      </c>
      <c r="AD57" s="209" t="s">
        <v>275</v>
      </c>
    </row>
    <row r="58" spans="1:30" s="126" customFormat="1" ht="24" customHeight="1" thickBot="1" x14ac:dyDescent="0.4">
      <c r="A58" t="s">
        <v>58</v>
      </c>
      <c r="B58"/>
      <c r="C58" s="82" t="s">
        <v>212</v>
      </c>
      <c r="D58" s="80">
        <f t="shared" si="11"/>
        <v>109520</v>
      </c>
      <c r="E58" s="81">
        <f t="shared" si="11"/>
        <v>76660</v>
      </c>
      <c r="F58" s="8"/>
      <c r="G58" s="18"/>
      <c r="H58" s="30">
        <f t="shared" si="1"/>
        <v>109520</v>
      </c>
      <c r="I58" s="31">
        <f t="shared" si="1"/>
        <v>76660</v>
      </c>
      <c r="J58" s="25"/>
      <c r="K58" s="65">
        <f t="shared" si="2"/>
        <v>109512</v>
      </c>
      <c r="L58" s="65">
        <f t="shared" si="3"/>
        <v>76658.399999999994</v>
      </c>
      <c r="M58" s="18"/>
      <c r="N58" s="65">
        <f t="shared" si="4"/>
        <v>109512</v>
      </c>
      <c r="O58" s="65">
        <f t="shared" si="5"/>
        <v>76658.399999999994</v>
      </c>
      <c r="P58" s="18"/>
      <c r="Q58" s="225">
        <v>54756</v>
      </c>
      <c r="R58" s="170">
        <v>54756</v>
      </c>
      <c r="S58" s="165">
        <v>54756</v>
      </c>
      <c r="T58" s="154">
        <v>40560</v>
      </c>
      <c r="U58" s="159">
        <v>33800</v>
      </c>
      <c r="V58" s="154">
        <v>33800</v>
      </c>
      <c r="W58" s="138">
        <v>29391.25</v>
      </c>
      <c r="X58" s="133">
        <v>29391.25</v>
      </c>
      <c r="Y58" s="131">
        <v>23513</v>
      </c>
      <c r="Z58" s="125">
        <f t="shared" si="6"/>
        <v>1</v>
      </c>
      <c r="AB58"/>
      <c r="AC58" s="203"/>
    </row>
    <row r="59" spans="1:30" s="126" customFormat="1" ht="24" customHeight="1" x14ac:dyDescent="0.35">
      <c r="A59" t="s">
        <v>58</v>
      </c>
      <c r="B59"/>
      <c r="C59" s="13"/>
      <c r="D59" s="68"/>
      <c r="E59" s="69"/>
      <c r="F59" s="8"/>
      <c r="G59" s="18"/>
      <c r="H59" s="30">
        <f t="shared" si="1"/>
        <v>10</v>
      </c>
      <c r="I59" s="31">
        <f t="shared" si="1"/>
        <v>10</v>
      </c>
      <c r="J59" s="25"/>
      <c r="K59" s="65">
        <f t="shared" si="2"/>
        <v>0</v>
      </c>
      <c r="L59" s="65">
        <f t="shared" si="3"/>
        <v>0</v>
      </c>
      <c r="M59" s="18"/>
      <c r="N59" s="65">
        <f t="shared" si="4"/>
        <v>0</v>
      </c>
      <c r="O59" s="65">
        <f t="shared" si="5"/>
        <v>0</v>
      </c>
      <c r="P59" s="18"/>
      <c r="Q59" s="170">
        <v>0</v>
      </c>
      <c r="R59" s="170">
        <v>0</v>
      </c>
      <c r="S59" s="165">
        <v>0</v>
      </c>
      <c r="T59" s="153"/>
      <c r="U59" s="153"/>
      <c r="V59" s="153"/>
      <c r="W59" s="133">
        <v>0</v>
      </c>
      <c r="X59" s="133">
        <v>0</v>
      </c>
      <c r="Y59" s="127"/>
      <c r="Z59" s="125" t="e">
        <f t="shared" si="6"/>
        <v>#DIV/0!</v>
      </c>
      <c r="AB59"/>
      <c r="AC59" s="210"/>
      <c r="AD59" s="211" t="s">
        <v>278</v>
      </c>
    </row>
    <row r="60" spans="1:30" s="126" customFormat="1" ht="24" customHeight="1" x14ac:dyDescent="0.35">
      <c r="A60" t="s">
        <v>58</v>
      </c>
      <c r="B60"/>
      <c r="C60" s="76" t="s">
        <v>22</v>
      </c>
      <c r="D60" s="74"/>
      <c r="E60" s="75"/>
      <c r="F60" s="73"/>
      <c r="G60" s="18"/>
      <c r="H60" s="30">
        <f t="shared" si="1"/>
        <v>10</v>
      </c>
      <c r="I60" s="31">
        <f t="shared" si="1"/>
        <v>10</v>
      </c>
      <c r="J60" s="25"/>
      <c r="K60" s="65">
        <f t="shared" si="2"/>
        <v>0</v>
      </c>
      <c r="L60" s="65">
        <f t="shared" si="3"/>
        <v>0</v>
      </c>
      <c r="M60" s="18"/>
      <c r="N60" s="65">
        <f t="shared" si="4"/>
        <v>0</v>
      </c>
      <c r="O60" s="65">
        <f t="shared" si="5"/>
        <v>0</v>
      </c>
      <c r="P60" s="18"/>
      <c r="Q60" s="170">
        <v>0</v>
      </c>
      <c r="R60" s="170">
        <v>0</v>
      </c>
      <c r="S60" s="165">
        <v>0</v>
      </c>
      <c r="T60" s="153"/>
      <c r="U60" s="153"/>
      <c r="V60" s="153"/>
      <c r="W60" s="133"/>
      <c r="X60" s="133"/>
      <c r="Y60" s="127"/>
      <c r="Z60" s="125" t="e">
        <f t="shared" si="6"/>
        <v>#DIV/0!</v>
      </c>
      <c r="AB60"/>
      <c r="AC60" s="220">
        <v>22374</v>
      </c>
      <c r="AD60" s="212" t="s">
        <v>116</v>
      </c>
    </row>
    <row r="61" spans="1:30" s="126" customFormat="1" ht="24" customHeight="1" x14ac:dyDescent="0.35">
      <c r="A61" t="s">
        <v>58</v>
      </c>
      <c r="B61"/>
      <c r="C61" s="83" t="s">
        <v>224</v>
      </c>
      <c r="D61" s="80">
        <f t="shared" si="11"/>
        <v>53480</v>
      </c>
      <c r="E61" s="81">
        <f t="shared" si="11"/>
        <v>37440</v>
      </c>
      <c r="F61" s="7"/>
      <c r="G61" s="18"/>
      <c r="H61" s="30">
        <f t="shared" si="1"/>
        <v>53480</v>
      </c>
      <c r="I61" s="31">
        <f t="shared" si="1"/>
        <v>37440</v>
      </c>
      <c r="J61" s="25"/>
      <c r="K61" s="65">
        <f t="shared" si="2"/>
        <v>53472</v>
      </c>
      <c r="L61" s="65">
        <f t="shared" si="3"/>
        <v>37430.399999999994</v>
      </c>
      <c r="M61" s="18"/>
      <c r="N61" s="65">
        <f t="shared" si="4"/>
        <v>53472</v>
      </c>
      <c r="O61" s="65">
        <f t="shared" si="5"/>
        <v>37430.399999999994</v>
      </c>
      <c r="P61" s="18"/>
      <c r="Q61" s="225">
        <v>26736</v>
      </c>
      <c r="R61" s="170">
        <v>26735.4</v>
      </c>
      <c r="S61" s="165">
        <v>26735.4</v>
      </c>
      <c r="T61" s="154">
        <v>19804</v>
      </c>
      <c r="U61" s="159">
        <v>19804</v>
      </c>
      <c r="V61" s="154">
        <v>16503</v>
      </c>
      <c r="W61" s="138">
        <v>14350</v>
      </c>
      <c r="X61" s="133">
        <v>14350</v>
      </c>
      <c r="Y61" s="131">
        <v>11480</v>
      </c>
      <c r="Z61" s="125">
        <f t="shared" si="6"/>
        <v>1.0000224421553445</v>
      </c>
      <c r="AB61"/>
      <c r="AC61" s="220">
        <v>37290</v>
      </c>
      <c r="AD61" s="212" t="s">
        <v>117</v>
      </c>
    </row>
    <row r="62" spans="1:30" s="126" customFormat="1" ht="24" customHeight="1" x14ac:dyDescent="0.35">
      <c r="A62" t="s">
        <v>58</v>
      </c>
      <c r="B62"/>
      <c r="C62" s="79" t="s">
        <v>223</v>
      </c>
      <c r="D62" s="80">
        <f t="shared" si="11"/>
        <v>171800</v>
      </c>
      <c r="E62" s="81">
        <f t="shared" si="11"/>
        <v>120260</v>
      </c>
      <c r="F62" s="7"/>
      <c r="G62" s="18"/>
      <c r="H62" s="30">
        <f t="shared" si="1"/>
        <v>171800</v>
      </c>
      <c r="I62" s="31">
        <f t="shared" si="1"/>
        <v>120260</v>
      </c>
      <c r="J62" s="25"/>
      <c r="K62" s="65">
        <f t="shared" si="2"/>
        <v>171792</v>
      </c>
      <c r="L62" s="65">
        <f t="shared" si="3"/>
        <v>120254.39999999999</v>
      </c>
      <c r="M62" s="18"/>
      <c r="N62" s="65">
        <f t="shared" si="4"/>
        <v>171792</v>
      </c>
      <c r="O62" s="65">
        <f t="shared" si="5"/>
        <v>120254.39999999999</v>
      </c>
      <c r="P62" s="18"/>
      <c r="Q62" s="225">
        <v>85896</v>
      </c>
      <c r="R62" s="170">
        <v>85895.1</v>
      </c>
      <c r="S62" s="165">
        <v>85895.1</v>
      </c>
      <c r="T62" s="154">
        <v>63626</v>
      </c>
      <c r="U62" s="159">
        <v>63626</v>
      </c>
      <c r="V62" s="154">
        <v>53021</v>
      </c>
      <c r="W62" s="138">
        <v>46105</v>
      </c>
      <c r="X62" s="133">
        <v>46105</v>
      </c>
      <c r="Y62" s="131">
        <v>36884</v>
      </c>
      <c r="Z62" s="125">
        <f t="shared" si="6"/>
        <v>1.0000104778968766</v>
      </c>
      <c r="AB62"/>
      <c r="AC62" s="220">
        <v>44748</v>
      </c>
      <c r="AD62" s="212" t="s">
        <v>118</v>
      </c>
    </row>
    <row r="63" spans="1:30" s="126" customFormat="1" ht="24" customHeight="1" x14ac:dyDescent="0.35">
      <c r="A63" t="s">
        <v>58</v>
      </c>
      <c r="B63"/>
      <c r="C63" s="83" t="s">
        <v>222</v>
      </c>
      <c r="D63" s="80">
        <f t="shared" si="11"/>
        <v>61490</v>
      </c>
      <c r="E63" s="81">
        <f t="shared" si="11"/>
        <v>43050</v>
      </c>
      <c r="F63" s="7"/>
      <c r="G63" s="18"/>
      <c r="H63" s="30">
        <f t="shared" si="1"/>
        <v>61490</v>
      </c>
      <c r="I63" s="31">
        <f t="shared" si="1"/>
        <v>43050</v>
      </c>
      <c r="J63" s="25"/>
      <c r="K63" s="65">
        <f t="shared" si="2"/>
        <v>61489.8</v>
      </c>
      <c r="L63" s="65">
        <f t="shared" si="3"/>
        <v>43042.86</v>
      </c>
      <c r="M63" s="18"/>
      <c r="N63" s="65">
        <f t="shared" si="4"/>
        <v>61489.8</v>
      </c>
      <c r="O63" s="65">
        <f t="shared" si="5"/>
        <v>43042.86</v>
      </c>
      <c r="P63" s="18"/>
      <c r="Q63" s="225">
        <v>30744.9</v>
      </c>
      <c r="R63" s="170">
        <v>30744.9</v>
      </c>
      <c r="S63" s="165">
        <v>30744.9</v>
      </c>
      <c r="T63" s="154">
        <v>22774</v>
      </c>
      <c r="U63" s="159">
        <v>22774</v>
      </c>
      <c r="V63" s="154">
        <v>18978</v>
      </c>
      <c r="W63" s="138">
        <v>16502.5</v>
      </c>
      <c r="X63" s="133">
        <v>16502.5</v>
      </c>
      <c r="Y63" s="131">
        <v>13202</v>
      </c>
      <c r="Z63" s="125">
        <f t="shared" si="6"/>
        <v>1</v>
      </c>
      <c r="AB63"/>
      <c r="AC63" s="220">
        <v>67122</v>
      </c>
      <c r="AD63" s="212" t="s">
        <v>225</v>
      </c>
    </row>
    <row r="64" spans="1:30" s="126" customFormat="1" ht="24" customHeight="1" thickBot="1" x14ac:dyDescent="0.4">
      <c r="A64" t="s">
        <v>58</v>
      </c>
      <c r="B64"/>
      <c r="C64" s="83" t="s">
        <v>221</v>
      </c>
      <c r="D64" s="80">
        <f t="shared" si="11"/>
        <v>197560</v>
      </c>
      <c r="E64" s="81">
        <f t="shared" si="11"/>
        <v>138290</v>
      </c>
      <c r="F64" s="7"/>
      <c r="G64" s="18"/>
      <c r="H64" s="30">
        <f t="shared" si="1"/>
        <v>197560</v>
      </c>
      <c r="I64" s="31">
        <f t="shared" si="1"/>
        <v>138290</v>
      </c>
      <c r="J64" s="25"/>
      <c r="K64" s="65">
        <f t="shared" si="2"/>
        <v>197553.6</v>
      </c>
      <c r="L64" s="65">
        <f t="shared" si="3"/>
        <v>138287.51999999999</v>
      </c>
      <c r="M64" s="18"/>
      <c r="N64" s="65">
        <f t="shared" si="4"/>
        <v>197553.6</v>
      </c>
      <c r="O64" s="65">
        <f t="shared" si="5"/>
        <v>138287.51999999999</v>
      </c>
      <c r="P64" s="18"/>
      <c r="Q64" s="225">
        <v>98776.8</v>
      </c>
      <c r="R64" s="170">
        <v>98776.8</v>
      </c>
      <c r="S64" s="165">
        <v>98776.8</v>
      </c>
      <c r="T64" s="154">
        <v>73168</v>
      </c>
      <c r="U64" s="159">
        <v>73168</v>
      </c>
      <c r="V64" s="154">
        <v>60973</v>
      </c>
      <c r="W64" s="138">
        <v>53020</v>
      </c>
      <c r="X64" s="133">
        <v>53020</v>
      </c>
      <c r="Y64" s="131">
        <v>42416</v>
      </c>
      <c r="Z64" s="125">
        <f t="shared" si="6"/>
        <v>1</v>
      </c>
      <c r="AB64"/>
      <c r="AC64" s="203"/>
    </row>
    <row r="65" spans="1:30" s="126" customFormat="1" ht="24" customHeight="1" x14ac:dyDescent="0.35">
      <c r="A65"/>
      <c r="B65"/>
      <c r="C65" s="9"/>
      <c r="D65" s="68"/>
      <c r="E65" s="69"/>
      <c r="F65" s="7"/>
      <c r="G65" s="18"/>
      <c r="H65" s="30">
        <f t="shared" si="1"/>
        <v>10</v>
      </c>
      <c r="I65" s="31">
        <f t="shared" si="1"/>
        <v>10</v>
      </c>
      <c r="J65" s="25"/>
      <c r="K65" s="65">
        <f t="shared" si="2"/>
        <v>0</v>
      </c>
      <c r="L65" s="65">
        <f t="shared" si="3"/>
        <v>0</v>
      </c>
      <c r="M65" s="18"/>
      <c r="N65" s="65">
        <f t="shared" si="4"/>
        <v>0</v>
      </c>
      <c r="O65" s="65">
        <f t="shared" si="5"/>
        <v>0</v>
      </c>
      <c r="P65" s="18"/>
      <c r="Q65" s="170">
        <v>0</v>
      </c>
      <c r="R65" s="170">
        <v>0</v>
      </c>
      <c r="S65" s="165">
        <v>0</v>
      </c>
      <c r="T65" s="153"/>
      <c r="U65" s="153"/>
      <c r="V65" s="153"/>
      <c r="W65" s="133">
        <v>0</v>
      </c>
      <c r="X65" s="133">
        <v>0</v>
      </c>
      <c r="Y65" s="127"/>
      <c r="Z65" s="125" t="e">
        <f t="shared" si="6"/>
        <v>#DIV/0!</v>
      </c>
      <c r="AB65"/>
      <c r="AC65" s="213"/>
      <c r="AD65" s="214" t="s">
        <v>277</v>
      </c>
    </row>
    <row r="66" spans="1:30" s="126" customFormat="1" ht="24" customHeight="1" x14ac:dyDescent="0.35">
      <c r="A66" t="s">
        <v>58</v>
      </c>
      <c r="B66"/>
      <c r="C66" s="76" t="s">
        <v>27</v>
      </c>
      <c r="D66" s="74"/>
      <c r="E66" s="75"/>
      <c r="F66" s="73"/>
      <c r="G66" s="18"/>
      <c r="H66" s="30">
        <f t="shared" si="1"/>
        <v>10</v>
      </c>
      <c r="I66" s="31">
        <f t="shared" si="1"/>
        <v>10</v>
      </c>
      <c r="J66" s="25"/>
      <c r="K66" s="65">
        <f t="shared" si="2"/>
        <v>0</v>
      </c>
      <c r="L66" s="65">
        <f t="shared" si="3"/>
        <v>0</v>
      </c>
      <c r="M66" s="18"/>
      <c r="N66" s="65">
        <f t="shared" si="4"/>
        <v>0</v>
      </c>
      <c r="O66" s="65">
        <f t="shared" si="5"/>
        <v>0</v>
      </c>
      <c r="P66" s="18"/>
      <c r="Q66" s="170">
        <v>0</v>
      </c>
      <c r="R66" s="170">
        <v>0</v>
      </c>
      <c r="S66" s="165">
        <v>0</v>
      </c>
      <c r="T66" s="153"/>
      <c r="U66" s="153"/>
      <c r="V66" s="153"/>
      <c r="W66" s="133"/>
      <c r="X66" s="133"/>
      <c r="Y66" s="127"/>
      <c r="Z66" s="125" t="e">
        <f t="shared" si="6"/>
        <v>#DIV/0!</v>
      </c>
      <c r="AB66"/>
      <c r="AC66" s="221">
        <v>23222.7</v>
      </c>
      <c r="AD66" s="215" t="s">
        <v>220</v>
      </c>
    </row>
    <row r="67" spans="1:30" s="126" customFormat="1" ht="24" customHeight="1" x14ac:dyDescent="0.35">
      <c r="A67" t="s">
        <v>58</v>
      </c>
      <c r="B67"/>
      <c r="C67" s="79" t="s">
        <v>28</v>
      </c>
      <c r="D67" s="80">
        <f t="shared" ref="D67:E72" si="12">H67</f>
        <v>35540</v>
      </c>
      <c r="E67" s="81">
        <f t="shared" si="12"/>
        <v>24880</v>
      </c>
      <c r="F67" s="10"/>
      <c r="G67" s="18"/>
      <c r="H67" s="30">
        <f t="shared" si="1"/>
        <v>35540</v>
      </c>
      <c r="I67" s="31">
        <f t="shared" si="1"/>
        <v>24880</v>
      </c>
      <c r="J67" s="25"/>
      <c r="K67" s="65">
        <f t="shared" si="2"/>
        <v>35532</v>
      </c>
      <c r="L67" s="65">
        <f t="shared" si="3"/>
        <v>24872.399999999998</v>
      </c>
      <c r="M67" s="18"/>
      <c r="N67" s="65">
        <f t="shared" si="4"/>
        <v>35532</v>
      </c>
      <c r="O67" s="65">
        <f t="shared" si="5"/>
        <v>24872.399999999998</v>
      </c>
      <c r="P67" s="18"/>
      <c r="Q67" s="225">
        <v>17766</v>
      </c>
      <c r="R67" s="170">
        <v>17766</v>
      </c>
      <c r="S67" s="165">
        <v>17766</v>
      </c>
      <c r="T67" s="154">
        <v>13160</v>
      </c>
      <c r="U67" s="159">
        <v>13160</v>
      </c>
      <c r="V67" s="154">
        <v>10966</v>
      </c>
      <c r="W67" s="138">
        <v>9535</v>
      </c>
      <c r="X67" s="133">
        <v>9535</v>
      </c>
      <c r="Y67" s="131">
        <v>7628</v>
      </c>
      <c r="Z67" s="125">
        <f t="shared" si="6"/>
        <v>1</v>
      </c>
      <c r="AB67"/>
      <c r="AC67" s="221">
        <v>44421.75</v>
      </c>
      <c r="AD67" s="215" t="s">
        <v>207</v>
      </c>
    </row>
    <row r="68" spans="1:30" s="126" customFormat="1" ht="24" customHeight="1" x14ac:dyDescent="0.35">
      <c r="A68" t="s">
        <v>58</v>
      </c>
      <c r="B68"/>
      <c r="C68" s="79" t="s">
        <v>29</v>
      </c>
      <c r="D68" s="80">
        <f t="shared" si="12"/>
        <v>66510</v>
      </c>
      <c r="E68" s="81">
        <f t="shared" si="12"/>
        <v>46560</v>
      </c>
      <c r="F68" s="10"/>
      <c r="G68" s="18"/>
      <c r="H68" s="30">
        <f t="shared" si="1"/>
        <v>66510</v>
      </c>
      <c r="I68" s="31">
        <f t="shared" si="1"/>
        <v>46560</v>
      </c>
      <c r="J68" s="25"/>
      <c r="K68" s="65">
        <f t="shared" si="2"/>
        <v>66501</v>
      </c>
      <c r="L68" s="65">
        <f t="shared" si="3"/>
        <v>46550.7</v>
      </c>
      <c r="M68" s="18"/>
      <c r="N68" s="65">
        <f t="shared" si="4"/>
        <v>66501</v>
      </c>
      <c r="O68" s="65">
        <f t="shared" si="5"/>
        <v>46550.7</v>
      </c>
      <c r="P68" s="18"/>
      <c r="Q68" s="225">
        <v>33250.5</v>
      </c>
      <c r="R68" s="170">
        <v>33250.5</v>
      </c>
      <c r="S68" s="165">
        <v>33250.5</v>
      </c>
      <c r="T68" s="154">
        <v>24630</v>
      </c>
      <c r="U68" s="159">
        <v>24630</v>
      </c>
      <c r="V68" s="154">
        <v>20525</v>
      </c>
      <c r="W68" s="138">
        <v>17847.5</v>
      </c>
      <c r="X68" s="133">
        <v>17847.5</v>
      </c>
      <c r="Y68" s="131">
        <v>14278</v>
      </c>
      <c r="Z68" s="125">
        <f t="shared" si="6"/>
        <v>1</v>
      </c>
      <c r="AB68"/>
      <c r="AC68" s="221">
        <v>55529.55</v>
      </c>
      <c r="AD68" s="215" t="s">
        <v>208</v>
      </c>
    </row>
    <row r="69" spans="1:30" s="126" customFormat="1" ht="24" customHeight="1" x14ac:dyDescent="0.35">
      <c r="A69" t="s">
        <v>58</v>
      </c>
      <c r="B69"/>
      <c r="C69" s="79" t="s">
        <v>30</v>
      </c>
      <c r="D69" s="80">
        <f t="shared" si="12"/>
        <v>92620</v>
      </c>
      <c r="E69" s="81">
        <f t="shared" si="12"/>
        <v>64840</v>
      </c>
      <c r="F69" s="10"/>
      <c r="G69" s="18"/>
      <c r="H69" s="30">
        <f t="shared" si="1"/>
        <v>92620</v>
      </c>
      <c r="I69" s="31">
        <f t="shared" si="1"/>
        <v>64840</v>
      </c>
      <c r="J69" s="25"/>
      <c r="K69" s="65">
        <f t="shared" si="2"/>
        <v>92615.400000000009</v>
      </c>
      <c r="L69" s="65">
        <f t="shared" si="3"/>
        <v>64830.78</v>
      </c>
      <c r="M69" s="18"/>
      <c r="N69" s="65">
        <f t="shared" si="4"/>
        <v>92615.400000000009</v>
      </c>
      <c r="O69" s="65">
        <f t="shared" si="5"/>
        <v>64830.78</v>
      </c>
      <c r="P69" s="18"/>
      <c r="Q69" s="225">
        <v>46307.700000000004</v>
      </c>
      <c r="R69" s="170">
        <v>46307.700000000004</v>
      </c>
      <c r="S69" s="165">
        <v>46307.700000000004</v>
      </c>
      <c r="T69" s="154">
        <v>34302</v>
      </c>
      <c r="U69" s="159">
        <v>34302</v>
      </c>
      <c r="V69" s="154">
        <v>28585</v>
      </c>
      <c r="W69" s="138">
        <v>24856.25</v>
      </c>
      <c r="X69" s="133">
        <v>24856.25</v>
      </c>
      <c r="Y69" s="131">
        <v>19885</v>
      </c>
      <c r="Z69" s="125">
        <f t="shared" si="6"/>
        <v>1</v>
      </c>
      <c r="AB69"/>
      <c r="AC69" s="221">
        <v>87720.3</v>
      </c>
      <c r="AD69" s="215" t="s">
        <v>209</v>
      </c>
    </row>
    <row r="70" spans="1:30" s="126" customFormat="1" ht="15.6" customHeight="1" x14ac:dyDescent="0.35">
      <c r="A70" t="s">
        <v>58</v>
      </c>
      <c r="B70"/>
      <c r="C70" s="1"/>
      <c r="D70" s="68"/>
      <c r="E70" s="69"/>
      <c r="F70" s="10"/>
      <c r="G70" s="18"/>
      <c r="H70" s="30">
        <f t="shared" si="1"/>
        <v>10</v>
      </c>
      <c r="I70" s="31">
        <f t="shared" si="1"/>
        <v>10</v>
      </c>
      <c r="J70" s="25"/>
      <c r="K70" s="65">
        <f t="shared" si="2"/>
        <v>0</v>
      </c>
      <c r="L70" s="65">
        <f t="shared" si="3"/>
        <v>0</v>
      </c>
      <c r="M70" s="18"/>
      <c r="N70" s="65">
        <f t="shared" si="4"/>
        <v>0</v>
      </c>
      <c r="O70" s="65">
        <f t="shared" si="5"/>
        <v>0</v>
      </c>
      <c r="P70" s="18"/>
      <c r="Q70" s="170">
        <v>0</v>
      </c>
      <c r="R70" s="170">
        <v>0</v>
      </c>
      <c r="S70" s="165">
        <v>0</v>
      </c>
      <c r="T70" s="153"/>
      <c r="U70" s="153"/>
      <c r="V70" s="153"/>
      <c r="W70" s="133">
        <v>0</v>
      </c>
      <c r="X70" s="133">
        <v>0</v>
      </c>
      <c r="Y70" s="127"/>
      <c r="Z70" s="125" t="e">
        <f t="shared" si="6"/>
        <v>#DIV/0!</v>
      </c>
      <c r="AB70"/>
      <c r="AC70" s="203"/>
    </row>
    <row r="71" spans="1:30" s="126" customFormat="1" ht="24" customHeight="1" thickBot="1" x14ac:dyDescent="0.4">
      <c r="A71" t="s">
        <v>58</v>
      </c>
      <c r="B71"/>
      <c r="C71" s="76" t="s">
        <v>31</v>
      </c>
      <c r="D71" s="74"/>
      <c r="E71" s="75"/>
      <c r="F71" s="77"/>
      <c r="G71" s="18"/>
      <c r="H71" s="30">
        <f t="shared" ref="H71:I119" si="13">MROUND(K71+5,10)</f>
        <v>10</v>
      </c>
      <c r="I71" s="31">
        <f t="shared" si="13"/>
        <v>10</v>
      </c>
      <c r="J71" s="25"/>
      <c r="K71" s="65">
        <f t="shared" si="2"/>
        <v>0</v>
      </c>
      <c r="L71" s="65">
        <f t="shared" si="3"/>
        <v>0</v>
      </c>
      <c r="M71" s="18"/>
      <c r="N71" s="65">
        <f t="shared" si="4"/>
        <v>0</v>
      </c>
      <c r="O71" s="65">
        <f t="shared" si="5"/>
        <v>0</v>
      </c>
      <c r="P71" s="18"/>
      <c r="Q71" s="170">
        <v>0</v>
      </c>
      <c r="R71" s="170">
        <v>0</v>
      </c>
      <c r="S71" s="165">
        <v>0</v>
      </c>
      <c r="T71" s="153"/>
      <c r="U71" s="153"/>
      <c r="V71" s="153"/>
      <c r="W71" s="133"/>
      <c r="X71" s="133"/>
      <c r="Y71" s="127"/>
      <c r="Z71" s="125" t="e">
        <f t="shared" ref="Z71:Z118" si="14">Q71/R71</f>
        <v>#DIV/0!</v>
      </c>
      <c r="AB71"/>
      <c r="AC71" s="203"/>
    </row>
    <row r="72" spans="1:30" s="126" customFormat="1" ht="24" customHeight="1" x14ac:dyDescent="0.35">
      <c r="A72" t="s">
        <v>58</v>
      </c>
      <c r="B72"/>
      <c r="C72" s="86" t="s">
        <v>32</v>
      </c>
      <c r="D72" s="80">
        <f t="shared" si="12"/>
        <v>87180</v>
      </c>
      <c r="E72" s="81">
        <f t="shared" si="12"/>
        <v>61030</v>
      </c>
      <c r="F72" s="5"/>
      <c r="G72" s="18"/>
      <c r="H72" s="30">
        <f t="shared" si="13"/>
        <v>87180</v>
      </c>
      <c r="I72" s="31">
        <f t="shared" si="13"/>
        <v>61030</v>
      </c>
      <c r="J72" s="25"/>
      <c r="K72" s="65">
        <f t="shared" ref="K72:K119" si="15">N72*$K$5</f>
        <v>87177.600000000006</v>
      </c>
      <c r="L72" s="65">
        <f t="shared" ref="L72:L119" si="16">O72*$L$5</f>
        <v>61024.32</v>
      </c>
      <c r="M72" s="18"/>
      <c r="N72" s="65">
        <f t="shared" ref="N72:N119" si="17">Q72*$N$5</f>
        <v>87177.600000000006</v>
      </c>
      <c r="O72" s="65">
        <f t="shared" ref="O72:O119" si="18">Q72*$O$5</f>
        <v>61024.32</v>
      </c>
      <c r="P72" s="18"/>
      <c r="Q72" s="225">
        <v>43588.800000000003</v>
      </c>
      <c r="R72" s="170">
        <v>43588.800000000003</v>
      </c>
      <c r="S72" s="165">
        <v>43588.800000000003</v>
      </c>
      <c r="T72" s="154">
        <v>32288</v>
      </c>
      <c r="U72" s="159">
        <v>32288</v>
      </c>
      <c r="V72" s="154">
        <v>26906</v>
      </c>
      <c r="W72" s="138">
        <v>23396.25</v>
      </c>
      <c r="X72" s="133">
        <v>23396.25</v>
      </c>
      <c r="Y72" s="131">
        <v>18717</v>
      </c>
      <c r="Z72" s="125">
        <f t="shared" si="14"/>
        <v>1</v>
      </c>
      <c r="AB72"/>
      <c r="AC72" s="216"/>
      <c r="AD72" s="217" t="s">
        <v>236</v>
      </c>
    </row>
    <row r="73" spans="1:30" s="126" customFormat="1" ht="24" customHeight="1" x14ac:dyDescent="0.35">
      <c r="A73"/>
      <c r="B73"/>
      <c r="C73" s="149"/>
      <c r="D73" s="93"/>
      <c r="E73" s="94"/>
      <c r="F73" s="5"/>
      <c r="G73" s="18"/>
      <c r="H73" s="30"/>
      <c r="I73" s="31"/>
      <c r="J73" s="25"/>
      <c r="K73" s="65"/>
      <c r="L73" s="65"/>
      <c r="M73" s="18"/>
      <c r="N73" s="65"/>
      <c r="O73" s="65"/>
      <c r="P73" s="18"/>
      <c r="Q73" s="170">
        <v>0</v>
      </c>
      <c r="R73" s="170">
        <v>0</v>
      </c>
      <c r="S73" s="165">
        <v>0</v>
      </c>
      <c r="T73" s="153"/>
      <c r="U73" s="153"/>
      <c r="V73" s="153"/>
      <c r="W73" s="133">
        <v>0</v>
      </c>
      <c r="X73" s="133">
        <v>0</v>
      </c>
      <c r="Y73" s="127"/>
      <c r="Z73" s="125" t="e">
        <f t="shared" si="14"/>
        <v>#DIV/0!</v>
      </c>
      <c r="AB73"/>
      <c r="AC73" s="222">
        <v>22876</v>
      </c>
      <c r="AD73" s="218" t="s">
        <v>107</v>
      </c>
    </row>
    <row r="74" spans="1:30" s="126" customFormat="1" ht="24" customHeight="1" x14ac:dyDescent="0.35">
      <c r="A74" t="s">
        <v>58</v>
      </c>
      <c r="B74"/>
      <c r="C74" s="76" t="s">
        <v>33</v>
      </c>
      <c r="D74" s="74"/>
      <c r="E74" s="75"/>
      <c r="F74" s="77"/>
      <c r="G74" s="18"/>
      <c r="H74" s="30">
        <f t="shared" si="13"/>
        <v>10</v>
      </c>
      <c r="I74" s="31">
        <f t="shared" si="13"/>
        <v>10</v>
      </c>
      <c r="J74" s="25"/>
      <c r="K74" s="65">
        <f t="shared" si="15"/>
        <v>0</v>
      </c>
      <c r="L74" s="65">
        <f t="shared" si="16"/>
        <v>0</v>
      </c>
      <c r="M74" s="18"/>
      <c r="N74" s="65">
        <f t="shared" si="17"/>
        <v>0</v>
      </c>
      <c r="O74" s="65">
        <f t="shared" si="18"/>
        <v>0</v>
      </c>
      <c r="P74" s="18"/>
      <c r="Q74" s="170">
        <v>0</v>
      </c>
      <c r="R74" s="170">
        <v>0</v>
      </c>
      <c r="S74" s="165">
        <v>0</v>
      </c>
      <c r="T74" s="153"/>
      <c r="U74" s="153"/>
      <c r="V74" s="153"/>
      <c r="W74" s="133"/>
      <c r="X74" s="133"/>
      <c r="Y74" s="127"/>
      <c r="Z74" s="125" t="e">
        <f t="shared" si="14"/>
        <v>#DIV/0!</v>
      </c>
      <c r="AB74"/>
      <c r="AC74" s="222">
        <v>23967</v>
      </c>
      <c r="AD74" s="218" t="s">
        <v>108</v>
      </c>
    </row>
    <row r="75" spans="1:30" s="126" customFormat="1" ht="24" customHeight="1" x14ac:dyDescent="0.35">
      <c r="A75" t="s">
        <v>58</v>
      </c>
      <c r="B75"/>
      <c r="C75" s="86" t="s">
        <v>64</v>
      </c>
      <c r="D75" s="80">
        <f t="shared" ref="D75:E88" si="19">H75</f>
        <v>108800</v>
      </c>
      <c r="E75" s="81">
        <f t="shared" si="19"/>
        <v>76160</v>
      </c>
      <c r="F75" s="5"/>
      <c r="G75" s="18"/>
      <c r="H75" s="30">
        <f t="shared" si="13"/>
        <v>108800</v>
      </c>
      <c r="I75" s="31">
        <f t="shared" si="13"/>
        <v>76160</v>
      </c>
      <c r="J75" s="25"/>
      <c r="K75" s="65">
        <f t="shared" si="15"/>
        <v>108798</v>
      </c>
      <c r="L75" s="65">
        <f t="shared" si="16"/>
        <v>76158.599999999991</v>
      </c>
      <c r="M75" s="18"/>
      <c r="N75" s="65">
        <f t="shared" si="17"/>
        <v>108798</v>
      </c>
      <c r="O75" s="65">
        <f t="shared" si="18"/>
        <v>76158.599999999991</v>
      </c>
      <c r="P75" s="18"/>
      <c r="Q75" s="225">
        <v>54399</v>
      </c>
      <c r="R75" s="170">
        <v>54398.25</v>
      </c>
      <c r="S75" s="165">
        <v>54398.25</v>
      </c>
      <c r="T75" s="154">
        <v>40295</v>
      </c>
      <c r="U75" s="159">
        <v>40295</v>
      </c>
      <c r="V75" s="154">
        <v>33579</v>
      </c>
      <c r="W75" s="138">
        <v>29198.75</v>
      </c>
      <c r="X75" s="133">
        <v>29198.75</v>
      </c>
      <c r="Y75" s="131">
        <v>23359</v>
      </c>
      <c r="Z75" s="125">
        <f t="shared" si="14"/>
        <v>1.0000137872082282</v>
      </c>
      <c r="AB75"/>
      <c r="AC75" s="222">
        <v>31818</v>
      </c>
      <c r="AD75" s="218" t="s">
        <v>159</v>
      </c>
    </row>
    <row r="76" spans="1:30" s="126" customFormat="1" ht="24" customHeight="1" x14ac:dyDescent="0.35">
      <c r="A76" t="s">
        <v>58</v>
      </c>
      <c r="B76"/>
      <c r="C76" s="16"/>
      <c r="D76" s="68"/>
      <c r="E76" s="69"/>
      <c r="F76" s="5"/>
      <c r="G76" s="18"/>
      <c r="H76" s="30">
        <f t="shared" si="13"/>
        <v>10</v>
      </c>
      <c r="I76" s="31">
        <f t="shared" si="13"/>
        <v>10</v>
      </c>
      <c r="J76" s="25"/>
      <c r="K76" s="65">
        <f t="shared" si="15"/>
        <v>0</v>
      </c>
      <c r="L76" s="65">
        <f t="shared" si="16"/>
        <v>0</v>
      </c>
      <c r="M76" s="18"/>
      <c r="N76" s="65">
        <f t="shared" si="17"/>
        <v>0</v>
      </c>
      <c r="O76" s="65">
        <f t="shared" si="18"/>
        <v>0</v>
      </c>
      <c r="P76" s="18"/>
      <c r="Q76" s="170">
        <v>0</v>
      </c>
      <c r="R76" s="170">
        <v>0</v>
      </c>
      <c r="S76" s="165">
        <v>0</v>
      </c>
      <c r="T76" s="153"/>
      <c r="U76" s="153"/>
      <c r="V76" s="153"/>
      <c r="W76" s="133">
        <v>0</v>
      </c>
      <c r="X76" s="133">
        <v>0</v>
      </c>
      <c r="Y76" s="127"/>
      <c r="Z76" s="125" t="e">
        <f t="shared" si="14"/>
        <v>#DIV/0!</v>
      </c>
      <c r="AB76"/>
      <c r="AC76" s="222">
        <v>33428</v>
      </c>
      <c r="AD76" s="218" t="s">
        <v>158</v>
      </c>
    </row>
    <row r="77" spans="1:30" s="126" customFormat="1" ht="24" hidden="1" customHeight="1" x14ac:dyDescent="0.35">
      <c r="A77" t="s">
        <v>58</v>
      </c>
      <c r="B77"/>
      <c r="C77" s="76" t="s">
        <v>34</v>
      </c>
      <c r="D77" s="74"/>
      <c r="E77" s="75"/>
      <c r="F77" s="77"/>
      <c r="G77" s="18"/>
      <c r="H77" s="30">
        <f t="shared" si="13"/>
        <v>10</v>
      </c>
      <c r="I77" s="31">
        <f t="shared" si="13"/>
        <v>10</v>
      </c>
      <c r="J77" s="25"/>
      <c r="K77" s="65">
        <f t="shared" si="15"/>
        <v>0</v>
      </c>
      <c r="L77" s="65">
        <f t="shared" si="16"/>
        <v>0</v>
      </c>
      <c r="M77" s="18"/>
      <c r="N77" s="65">
        <f t="shared" si="17"/>
        <v>0</v>
      </c>
      <c r="O77" s="65">
        <f t="shared" si="18"/>
        <v>0</v>
      </c>
      <c r="P77" s="18"/>
      <c r="Q77" s="170">
        <v>0</v>
      </c>
      <c r="R77" s="170">
        <v>0</v>
      </c>
      <c r="S77" s="165">
        <v>0</v>
      </c>
      <c r="T77" s="153"/>
      <c r="U77" s="153"/>
      <c r="V77" s="153"/>
      <c r="W77" s="133"/>
      <c r="X77" s="133"/>
      <c r="Y77" s="127"/>
      <c r="Z77" s="125" t="e">
        <f t="shared" si="14"/>
        <v>#DIV/0!</v>
      </c>
      <c r="AB77"/>
      <c r="AC77" s="222">
        <v>36681</v>
      </c>
      <c r="AD77" s="218" t="s">
        <v>160</v>
      </c>
    </row>
    <row r="78" spans="1:30" s="126" customFormat="1" ht="24" hidden="1" customHeight="1" x14ac:dyDescent="0.35">
      <c r="A78" t="s">
        <v>74</v>
      </c>
      <c r="B78"/>
      <c r="C78" s="79" t="s">
        <v>35</v>
      </c>
      <c r="D78" s="80"/>
      <c r="E78" s="81"/>
      <c r="F78" s="11"/>
      <c r="G78" s="18"/>
      <c r="H78" s="30">
        <f t="shared" si="13"/>
        <v>10</v>
      </c>
      <c r="I78" s="31">
        <f t="shared" si="13"/>
        <v>10</v>
      </c>
      <c r="J78" s="25"/>
      <c r="K78" s="65">
        <f t="shared" si="15"/>
        <v>0</v>
      </c>
      <c r="L78" s="65">
        <f t="shared" si="16"/>
        <v>0</v>
      </c>
      <c r="M78" s="18"/>
      <c r="N78" s="65">
        <f t="shared" si="17"/>
        <v>0</v>
      </c>
      <c r="O78" s="65">
        <f t="shared" si="18"/>
        <v>0</v>
      </c>
      <c r="P78" s="18"/>
      <c r="Q78" s="170">
        <v>0</v>
      </c>
      <c r="R78" s="170">
        <v>0</v>
      </c>
      <c r="S78" s="165">
        <v>0</v>
      </c>
      <c r="T78" s="153">
        <v>0</v>
      </c>
      <c r="U78" s="153">
        <v>0</v>
      </c>
      <c r="V78" s="153">
        <v>0</v>
      </c>
      <c r="W78" s="133">
        <v>0</v>
      </c>
      <c r="X78" s="133">
        <v>0</v>
      </c>
      <c r="Y78" s="127"/>
      <c r="Z78" s="125" t="e">
        <f t="shared" si="14"/>
        <v>#DIV/0!</v>
      </c>
      <c r="AB78"/>
      <c r="AC78" s="222">
        <v>51632</v>
      </c>
      <c r="AD78" s="218" t="s">
        <v>161</v>
      </c>
    </row>
    <row r="79" spans="1:30" s="126" customFormat="1" ht="24" hidden="1" customHeight="1" x14ac:dyDescent="0.35">
      <c r="A79" t="s">
        <v>74</v>
      </c>
      <c r="B79"/>
      <c r="C79" s="79" t="s">
        <v>36</v>
      </c>
      <c r="D79" s="80">
        <f t="shared" si="19"/>
        <v>55100</v>
      </c>
      <c r="E79" s="81">
        <f t="shared" si="19"/>
        <v>38570</v>
      </c>
      <c r="F79" s="11"/>
      <c r="G79" s="18"/>
      <c r="H79" s="30">
        <f t="shared" si="13"/>
        <v>55100</v>
      </c>
      <c r="I79" s="31">
        <f t="shared" si="13"/>
        <v>38570</v>
      </c>
      <c r="J79" s="25"/>
      <c r="K79" s="65">
        <f t="shared" si="15"/>
        <v>55099.44</v>
      </c>
      <c r="L79" s="65">
        <f t="shared" si="16"/>
        <v>38569.608</v>
      </c>
      <c r="M79" s="18"/>
      <c r="N79" s="65">
        <f t="shared" si="17"/>
        <v>55099.44</v>
      </c>
      <c r="O79" s="65">
        <f t="shared" si="18"/>
        <v>38569.608</v>
      </c>
      <c r="P79" s="18"/>
      <c r="Q79" s="170">
        <v>27549.72</v>
      </c>
      <c r="R79" s="170">
        <v>27549.72</v>
      </c>
      <c r="S79" s="165">
        <v>27549.72</v>
      </c>
      <c r="T79" s="159">
        <v>20407.2</v>
      </c>
      <c r="U79" s="159">
        <v>20407.2</v>
      </c>
      <c r="V79" s="154">
        <v>17006</v>
      </c>
      <c r="W79" s="138">
        <v>14787.5</v>
      </c>
      <c r="X79" s="133">
        <v>14787.5</v>
      </c>
      <c r="Y79" s="131">
        <v>11830</v>
      </c>
      <c r="Z79" s="125">
        <f t="shared" si="14"/>
        <v>1</v>
      </c>
      <c r="AB79"/>
      <c r="AC79" s="222">
        <v>53186</v>
      </c>
      <c r="AD79" s="218" t="s">
        <v>179</v>
      </c>
    </row>
    <row r="80" spans="1:30" s="126" customFormat="1" ht="24" hidden="1" customHeight="1" x14ac:dyDescent="0.35">
      <c r="A80" t="s">
        <v>74</v>
      </c>
      <c r="B80"/>
      <c r="C80" s="79" t="s">
        <v>37</v>
      </c>
      <c r="D80" s="80"/>
      <c r="E80" s="81"/>
      <c r="F80" s="11"/>
      <c r="G80" s="18"/>
      <c r="H80" s="30">
        <f t="shared" si="13"/>
        <v>10</v>
      </c>
      <c r="I80" s="31">
        <f t="shared" si="13"/>
        <v>10</v>
      </c>
      <c r="J80" s="25"/>
      <c r="K80" s="65">
        <f t="shared" si="15"/>
        <v>0</v>
      </c>
      <c r="L80" s="65">
        <f t="shared" si="16"/>
        <v>0</v>
      </c>
      <c r="M80" s="18"/>
      <c r="N80" s="65">
        <f t="shared" si="17"/>
        <v>0</v>
      </c>
      <c r="O80" s="65">
        <f t="shared" si="18"/>
        <v>0</v>
      </c>
      <c r="P80" s="18"/>
      <c r="Q80" s="170">
        <v>0</v>
      </c>
      <c r="R80" s="170">
        <v>0</v>
      </c>
      <c r="S80" s="165">
        <v>0</v>
      </c>
      <c r="T80" s="153">
        <v>0</v>
      </c>
      <c r="U80" s="153">
        <v>0</v>
      </c>
      <c r="V80" s="153">
        <v>0</v>
      </c>
      <c r="W80" s="133">
        <v>0</v>
      </c>
      <c r="X80" s="133">
        <v>0</v>
      </c>
      <c r="Y80" s="127"/>
      <c r="Z80" s="125" t="e">
        <f t="shared" si="14"/>
        <v>#DIV/0!</v>
      </c>
      <c r="AB80"/>
      <c r="AC80" s="203"/>
    </row>
    <row r="81" spans="1:29" s="126" customFormat="1" ht="24" hidden="1" customHeight="1" x14ac:dyDescent="0.35">
      <c r="A81" t="s">
        <v>58</v>
      </c>
      <c r="B81"/>
      <c r="C81" s="1"/>
      <c r="D81" s="68"/>
      <c r="E81" s="69"/>
      <c r="F81" s="11"/>
      <c r="G81" s="18"/>
      <c r="H81" s="30">
        <f t="shared" si="13"/>
        <v>10</v>
      </c>
      <c r="I81" s="31">
        <f t="shared" si="13"/>
        <v>10</v>
      </c>
      <c r="J81" s="25"/>
      <c r="K81" s="65">
        <f t="shared" si="15"/>
        <v>0</v>
      </c>
      <c r="L81" s="65">
        <f t="shared" si="16"/>
        <v>0</v>
      </c>
      <c r="M81" s="18"/>
      <c r="N81" s="65">
        <f t="shared" si="17"/>
        <v>0</v>
      </c>
      <c r="O81" s="65">
        <f t="shared" si="18"/>
        <v>0</v>
      </c>
      <c r="P81" s="18"/>
      <c r="Q81" s="170">
        <v>0</v>
      </c>
      <c r="R81" s="170">
        <v>0</v>
      </c>
      <c r="S81" s="165">
        <v>0</v>
      </c>
      <c r="T81" s="153"/>
      <c r="U81" s="153"/>
      <c r="V81" s="153"/>
      <c r="W81" s="133">
        <v>0</v>
      </c>
      <c r="X81" s="133">
        <v>0</v>
      </c>
      <c r="Y81" s="127"/>
      <c r="Z81" s="125" t="e">
        <f t="shared" si="14"/>
        <v>#DIV/0!</v>
      </c>
      <c r="AB81"/>
      <c r="AC81" s="203"/>
    </row>
    <row r="82" spans="1:29" s="126" customFormat="1" ht="24" customHeight="1" x14ac:dyDescent="0.35">
      <c r="A82" t="s">
        <v>58</v>
      </c>
      <c r="B82"/>
      <c r="C82" s="76" t="s">
        <v>94</v>
      </c>
      <c r="D82" s="74"/>
      <c r="E82" s="75"/>
      <c r="F82" s="73"/>
      <c r="G82" s="18"/>
      <c r="H82" s="30">
        <f t="shared" si="13"/>
        <v>10</v>
      </c>
      <c r="I82" s="31">
        <f t="shared" si="13"/>
        <v>10</v>
      </c>
      <c r="J82" s="25"/>
      <c r="K82" s="65">
        <f t="shared" si="15"/>
        <v>0</v>
      </c>
      <c r="L82" s="65">
        <f t="shared" si="16"/>
        <v>0</v>
      </c>
      <c r="M82" s="18"/>
      <c r="N82" s="65">
        <f t="shared" si="17"/>
        <v>0</v>
      </c>
      <c r="O82" s="65">
        <f t="shared" si="18"/>
        <v>0</v>
      </c>
      <c r="P82" s="18"/>
      <c r="Q82" s="170">
        <v>0</v>
      </c>
      <c r="R82" s="170">
        <v>0</v>
      </c>
      <c r="S82" s="165">
        <v>0</v>
      </c>
      <c r="T82" s="153"/>
      <c r="U82" s="153"/>
      <c r="V82" s="153"/>
      <c r="W82" s="133"/>
      <c r="X82" s="133"/>
      <c r="Y82" s="127"/>
      <c r="Z82" s="125" t="e">
        <f t="shared" si="14"/>
        <v>#DIV/0!</v>
      </c>
      <c r="AB82"/>
      <c r="AC82" s="203"/>
    </row>
    <row r="83" spans="1:29" s="126" customFormat="1" ht="24" customHeight="1" x14ac:dyDescent="0.35">
      <c r="A83" t="s">
        <v>58</v>
      </c>
      <c r="B83"/>
      <c r="C83" s="85" t="s">
        <v>38</v>
      </c>
      <c r="D83" s="80">
        <f t="shared" si="19"/>
        <v>64790</v>
      </c>
      <c r="E83" s="81">
        <f t="shared" si="19"/>
        <v>45350</v>
      </c>
      <c r="F83" s="11"/>
      <c r="G83" s="18"/>
      <c r="H83" s="30">
        <f t="shared" si="13"/>
        <v>64790</v>
      </c>
      <c r="I83" s="31">
        <f t="shared" si="13"/>
        <v>45350</v>
      </c>
      <c r="J83" s="25"/>
      <c r="K83" s="65">
        <f t="shared" si="15"/>
        <v>64780</v>
      </c>
      <c r="L83" s="65">
        <f t="shared" si="16"/>
        <v>45346</v>
      </c>
      <c r="M83" s="18"/>
      <c r="N83" s="65">
        <f t="shared" si="17"/>
        <v>64780</v>
      </c>
      <c r="O83" s="65">
        <f t="shared" si="18"/>
        <v>45346</v>
      </c>
      <c r="P83" s="18"/>
      <c r="Q83" s="225">
        <v>32390</v>
      </c>
      <c r="R83" s="170">
        <v>32389.200000000001</v>
      </c>
      <c r="S83" s="165">
        <v>32389.200000000001</v>
      </c>
      <c r="T83" s="154">
        <v>23992</v>
      </c>
      <c r="U83" s="159">
        <v>23992</v>
      </c>
      <c r="V83" s="154">
        <v>19993</v>
      </c>
      <c r="W83" s="138">
        <v>17385</v>
      </c>
      <c r="X83" s="133">
        <v>17385</v>
      </c>
      <c r="Y83" s="131">
        <v>13908</v>
      </c>
      <c r="Z83" s="125">
        <f t="shared" si="14"/>
        <v>1.0000246995912216</v>
      </c>
      <c r="AB83"/>
      <c r="AC83" s="203"/>
    </row>
    <row r="84" spans="1:29" s="126" customFormat="1" ht="24" customHeight="1" x14ac:dyDescent="0.35">
      <c r="A84" t="s">
        <v>58</v>
      </c>
      <c r="B84"/>
      <c r="C84" s="85" t="s">
        <v>39</v>
      </c>
      <c r="D84" s="80">
        <f t="shared" si="19"/>
        <v>88690</v>
      </c>
      <c r="E84" s="81">
        <f t="shared" si="19"/>
        <v>62090</v>
      </c>
      <c r="F84" s="11"/>
      <c r="G84" s="18"/>
      <c r="H84" s="30">
        <f t="shared" si="13"/>
        <v>88690</v>
      </c>
      <c r="I84" s="31">
        <f t="shared" si="13"/>
        <v>62090</v>
      </c>
      <c r="J84" s="25"/>
      <c r="K84" s="65">
        <f t="shared" si="15"/>
        <v>88689.600000000006</v>
      </c>
      <c r="L84" s="65">
        <f t="shared" si="16"/>
        <v>62082.720000000001</v>
      </c>
      <c r="M84" s="18"/>
      <c r="N84" s="65">
        <f t="shared" si="17"/>
        <v>88689.600000000006</v>
      </c>
      <c r="O84" s="65">
        <f t="shared" si="18"/>
        <v>62082.720000000001</v>
      </c>
      <c r="P84" s="18"/>
      <c r="Q84" s="225">
        <v>44344.800000000003</v>
      </c>
      <c r="R84" s="170">
        <v>44344.800000000003</v>
      </c>
      <c r="S84" s="165">
        <v>44344.800000000003</v>
      </c>
      <c r="T84" s="154">
        <v>32848</v>
      </c>
      <c r="U84" s="159">
        <v>32848</v>
      </c>
      <c r="V84" s="154">
        <v>27373</v>
      </c>
      <c r="W84" s="138">
        <v>23802.5</v>
      </c>
      <c r="X84" s="133">
        <v>23802.5</v>
      </c>
      <c r="Y84" s="131">
        <v>19042</v>
      </c>
      <c r="Z84" s="125">
        <f t="shared" si="14"/>
        <v>1</v>
      </c>
      <c r="AB84"/>
      <c r="AC84" s="203"/>
    </row>
    <row r="85" spans="1:29" s="126" customFormat="1" ht="24" customHeight="1" x14ac:dyDescent="0.35">
      <c r="A85" t="s">
        <v>58</v>
      </c>
      <c r="B85"/>
      <c r="C85" s="85" t="s">
        <v>40</v>
      </c>
      <c r="D85" s="80">
        <f t="shared" si="19"/>
        <v>150660</v>
      </c>
      <c r="E85" s="81">
        <f t="shared" si="19"/>
        <v>105460</v>
      </c>
      <c r="F85" s="11"/>
      <c r="G85" s="18"/>
      <c r="H85" s="30">
        <f t="shared" si="13"/>
        <v>150660</v>
      </c>
      <c r="I85" s="31">
        <f t="shared" si="13"/>
        <v>105460</v>
      </c>
      <c r="J85" s="25"/>
      <c r="K85" s="65">
        <f t="shared" si="15"/>
        <v>150656</v>
      </c>
      <c r="L85" s="65">
        <f t="shared" si="16"/>
        <v>105459.2</v>
      </c>
      <c r="M85" s="18"/>
      <c r="N85" s="65">
        <f t="shared" si="17"/>
        <v>150656</v>
      </c>
      <c r="O85" s="65">
        <f t="shared" si="18"/>
        <v>105459.2</v>
      </c>
      <c r="P85" s="18"/>
      <c r="Q85" s="225">
        <v>75328</v>
      </c>
      <c r="R85" s="170">
        <v>75327.3</v>
      </c>
      <c r="S85" s="165">
        <v>75327.3</v>
      </c>
      <c r="T85" s="154">
        <v>55798</v>
      </c>
      <c r="U85" s="159">
        <v>55798</v>
      </c>
      <c r="V85" s="154">
        <v>46498</v>
      </c>
      <c r="W85" s="138">
        <v>40432.5</v>
      </c>
      <c r="X85" s="133">
        <v>40432.5</v>
      </c>
      <c r="Y85" s="131">
        <v>32346</v>
      </c>
      <c r="Z85" s="125">
        <f t="shared" si="14"/>
        <v>1.0000092927796429</v>
      </c>
      <c r="AB85"/>
      <c r="AC85" s="203"/>
    </row>
    <row r="86" spans="1:29" s="126" customFormat="1" ht="24" customHeight="1" x14ac:dyDescent="0.35">
      <c r="A86" t="s">
        <v>58</v>
      </c>
      <c r="B86"/>
      <c r="C86" s="85" t="s">
        <v>41</v>
      </c>
      <c r="D86" s="80">
        <f t="shared" si="19"/>
        <v>175450</v>
      </c>
      <c r="E86" s="81">
        <f t="shared" si="19"/>
        <v>122810</v>
      </c>
      <c r="F86" s="11"/>
      <c r="G86" s="18"/>
      <c r="H86" s="30">
        <f t="shared" si="13"/>
        <v>175450</v>
      </c>
      <c r="I86" s="31">
        <f t="shared" si="13"/>
        <v>122810</v>
      </c>
      <c r="J86" s="25"/>
      <c r="K86" s="65">
        <f t="shared" si="15"/>
        <v>175442</v>
      </c>
      <c r="L86" s="65">
        <f t="shared" si="16"/>
        <v>122809.4</v>
      </c>
      <c r="M86" s="18"/>
      <c r="N86" s="65">
        <f t="shared" si="17"/>
        <v>175442</v>
      </c>
      <c r="O86" s="65">
        <f t="shared" si="18"/>
        <v>122809.4</v>
      </c>
      <c r="P86" s="18"/>
      <c r="Q86" s="225">
        <v>87721</v>
      </c>
      <c r="R86" s="170">
        <v>87720.3</v>
      </c>
      <c r="S86" s="165">
        <v>87720.3</v>
      </c>
      <c r="T86" s="154">
        <v>64978</v>
      </c>
      <c r="U86" s="159">
        <v>64978</v>
      </c>
      <c r="V86" s="154">
        <v>54148</v>
      </c>
      <c r="W86" s="138">
        <v>47085</v>
      </c>
      <c r="X86" s="133">
        <v>47085</v>
      </c>
      <c r="Y86" s="131">
        <v>37668</v>
      </c>
      <c r="Z86" s="125">
        <f t="shared" si="14"/>
        <v>1.0000079799088695</v>
      </c>
      <c r="AB86"/>
      <c r="AC86" s="203"/>
    </row>
    <row r="87" spans="1:29" s="126" customFormat="1" ht="24" customHeight="1" x14ac:dyDescent="0.35">
      <c r="A87" t="s">
        <v>58</v>
      </c>
      <c r="B87"/>
      <c r="C87" s="85" t="s">
        <v>42</v>
      </c>
      <c r="D87" s="80">
        <f t="shared" si="19"/>
        <v>235090</v>
      </c>
      <c r="E87" s="81">
        <f t="shared" si="19"/>
        <v>164570</v>
      </c>
      <c r="F87" s="11"/>
      <c r="G87" s="18"/>
      <c r="H87" s="30">
        <f t="shared" si="13"/>
        <v>235090</v>
      </c>
      <c r="I87" s="31">
        <f t="shared" si="13"/>
        <v>164570</v>
      </c>
      <c r="J87" s="25"/>
      <c r="K87" s="65">
        <f t="shared" si="15"/>
        <v>235088</v>
      </c>
      <c r="L87" s="65">
        <f t="shared" si="16"/>
        <v>164561.59999999998</v>
      </c>
      <c r="M87" s="18"/>
      <c r="N87" s="65">
        <f t="shared" si="17"/>
        <v>235088</v>
      </c>
      <c r="O87" s="65">
        <f t="shared" si="18"/>
        <v>164561.59999999998</v>
      </c>
      <c r="P87" s="18"/>
      <c r="Q87" s="225">
        <v>117544</v>
      </c>
      <c r="R87" s="170">
        <v>117543.15000000001</v>
      </c>
      <c r="S87" s="165">
        <v>117543.15000000001</v>
      </c>
      <c r="T87" s="154">
        <v>87069</v>
      </c>
      <c r="U87" s="159">
        <v>87069</v>
      </c>
      <c r="V87" s="154">
        <v>72557</v>
      </c>
      <c r="W87" s="138">
        <v>63092.5</v>
      </c>
      <c r="X87" s="133">
        <v>63092.5</v>
      </c>
      <c r="Y87" s="131">
        <v>50474</v>
      </c>
      <c r="Z87" s="125">
        <f t="shared" si="14"/>
        <v>1.0000072313869417</v>
      </c>
      <c r="AB87"/>
      <c r="AC87" s="203"/>
    </row>
    <row r="88" spans="1:29" s="126" customFormat="1" ht="24" customHeight="1" x14ac:dyDescent="0.35">
      <c r="A88" t="s">
        <v>58</v>
      </c>
      <c r="B88"/>
      <c r="C88" s="85" t="s">
        <v>43</v>
      </c>
      <c r="D88" s="80">
        <f t="shared" si="19"/>
        <v>380700</v>
      </c>
      <c r="E88" s="81">
        <f t="shared" si="19"/>
        <v>266490</v>
      </c>
      <c r="F88"/>
      <c r="G88" s="18"/>
      <c r="H88" s="30">
        <f t="shared" si="13"/>
        <v>380700</v>
      </c>
      <c r="I88" s="31">
        <f t="shared" si="13"/>
        <v>266490</v>
      </c>
      <c r="J88" s="25"/>
      <c r="K88" s="65">
        <f t="shared" si="15"/>
        <v>380691.9</v>
      </c>
      <c r="L88" s="65">
        <f t="shared" si="16"/>
        <v>266484.33</v>
      </c>
      <c r="M88" s="18"/>
      <c r="N88" s="65">
        <f t="shared" si="17"/>
        <v>380691.9</v>
      </c>
      <c r="O88" s="65">
        <f t="shared" si="18"/>
        <v>266484.33</v>
      </c>
      <c r="P88" s="18"/>
      <c r="Q88" s="225">
        <v>190345.95</v>
      </c>
      <c r="R88" s="170">
        <v>190345.95</v>
      </c>
      <c r="S88" s="165">
        <v>190345.95</v>
      </c>
      <c r="T88" s="163">
        <v>140997</v>
      </c>
      <c r="U88" s="162">
        <v>140997</v>
      </c>
      <c r="V88" s="155">
        <v>117497</v>
      </c>
      <c r="W88" s="138">
        <v>102171.25</v>
      </c>
      <c r="X88" s="133">
        <v>102171.25</v>
      </c>
      <c r="Y88" s="131">
        <v>81737</v>
      </c>
      <c r="Z88" s="125">
        <f t="shared" si="14"/>
        <v>1</v>
      </c>
      <c r="AB88"/>
      <c r="AC88" s="203"/>
    </row>
    <row r="89" spans="1:29" s="126" customFormat="1" ht="24" customHeight="1" x14ac:dyDescent="0.35">
      <c r="A89" t="s">
        <v>58</v>
      </c>
      <c r="B89"/>
      <c r="C89" s="17"/>
      <c r="D89" s="68"/>
      <c r="E89" s="69"/>
      <c r="F89"/>
      <c r="G89" s="18"/>
      <c r="H89" s="30">
        <f t="shared" si="13"/>
        <v>10</v>
      </c>
      <c r="I89" s="31">
        <f t="shared" si="13"/>
        <v>10</v>
      </c>
      <c r="J89" s="25"/>
      <c r="K89" s="65">
        <f t="shared" si="15"/>
        <v>0</v>
      </c>
      <c r="L89" s="65">
        <f t="shared" si="16"/>
        <v>0</v>
      </c>
      <c r="M89" s="18"/>
      <c r="N89" s="65">
        <f t="shared" si="17"/>
        <v>0</v>
      </c>
      <c r="O89" s="65">
        <f t="shared" si="18"/>
        <v>0</v>
      </c>
      <c r="P89" s="18"/>
      <c r="Q89" s="170">
        <v>0</v>
      </c>
      <c r="R89" s="170">
        <v>0</v>
      </c>
      <c r="S89" s="165">
        <v>0</v>
      </c>
      <c r="T89" s="153"/>
      <c r="U89" s="153"/>
      <c r="V89" s="153"/>
      <c r="W89" s="133">
        <v>0</v>
      </c>
      <c r="X89" s="133">
        <v>0</v>
      </c>
      <c r="Y89" s="127"/>
      <c r="Z89" s="125" t="e">
        <f t="shared" si="14"/>
        <v>#DIV/0!</v>
      </c>
      <c r="AB89"/>
      <c r="AC89" s="203"/>
    </row>
    <row r="90" spans="1:29" s="126" customFormat="1" ht="24" customHeight="1" x14ac:dyDescent="0.35">
      <c r="A90" t="s">
        <v>58</v>
      </c>
      <c r="B90"/>
      <c r="C90" s="76" t="s">
        <v>44</v>
      </c>
      <c r="D90" s="74"/>
      <c r="E90" s="75"/>
      <c r="F90" s="73"/>
      <c r="G90" s="18"/>
      <c r="H90" s="30">
        <f t="shared" si="13"/>
        <v>10</v>
      </c>
      <c r="I90" s="31">
        <f t="shared" si="13"/>
        <v>10</v>
      </c>
      <c r="J90" s="25"/>
      <c r="K90" s="65">
        <f t="shared" si="15"/>
        <v>0</v>
      </c>
      <c r="L90" s="65">
        <f t="shared" si="16"/>
        <v>0</v>
      </c>
      <c r="M90" s="18"/>
      <c r="N90" s="65">
        <f t="shared" si="17"/>
        <v>0</v>
      </c>
      <c r="O90" s="65">
        <f t="shared" si="18"/>
        <v>0</v>
      </c>
      <c r="P90" s="18"/>
      <c r="Q90" s="170">
        <v>0</v>
      </c>
      <c r="R90" s="170">
        <v>0</v>
      </c>
      <c r="S90" s="165">
        <v>0</v>
      </c>
      <c r="T90" s="153"/>
      <c r="U90" s="153"/>
      <c r="V90" s="153"/>
      <c r="W90" s="133"/>
      <c r="X90" s="133"/>
      <c r="Y90" s="127"/>
      <c r="Z90" s="125" t="e">
        <f t="shared" si="14"/>
        <v>#DIV/0!</v>
      </c>
      <c r="AB90"/>
      <c r="AC90" s="203"/>
    </row>
    <row r="91" spans="1:29" s="126" customFormat="1" ht="24" customHeight="1" x14ac:dyDescent="0.35">
      <c r="A91" t="s">
        <v>58</v>
      </c>
      <c r="B91"/>
      <c r="C91" s="85" t="s">
        <v>45</v>
      </c>
      <c r="D91" s="80">
        <f t="shared" ref="D91:E96" si="20">H91</f>
        <v>21570</v>
      </c>
      <c r="E91" s="81">
        <f t="shared" si="20"/>
        <v>15100</v>
      </c>
      <c r="F91" s="11"/>
      <c r="G91" s="18"/>
      <c r="H91" s="30">
        <f t="shared" si="13"/>
        <v>21570</v>
      </c>
      <c r="I91" s="31">
        <f t="shared" si="13"/>
        <v>15100</v>
      </c>
      <c r="J91" s="25"/>
      <c r="K91" s="65">
        <f t="shared" si="15"/>
        <v>21567.600000000002</v>
      </c>
      <c r="L91" s="65">
        <f t="shared" si="16"/>
        <v>15097.32</v>
      </c>
      <c r="M91" s="18"/>
      <c r="N91" s="65">
        <f t="shared" si="17"/>
        <v>21567.600000000002</v>
      </c>
      <c r="O91" s="65">
        <f t="shared" si="18"/>
        <v>15097.32</v>
      </c>
      <c r="P91" s="18"/>
      <c r="Q91" s="225">
        <v>10783.800000000001</v>
      </c>
      <c r="R91" s="170">
        <v>10783.800000000001</v>
      </c>
      <c r="S91" s="165">
        <v>10783.800000000001</v>
      </c>
      <c r="T91" s="154">
        <v>7988</v>
      </c>
      <c r="U91" s="159">
        <v>7988</v>
      </c>
      <c r="V91" s="154">
        <v>6656</v>
      </c>
      <c r="W91" s="138">
        <v>5787.5</v>
      </c>
      <c r="X91" s="133">
        <v>5787.5</v>
      </c>
      <c r="Y91" s="131">
        <v>4630</v>
      </c>
      <c r="Z91" s="125">
        <f t="shared" si="14"/>
        <v>1</v>
      </c>
      <c r="AB91"/>
      <c r="AC91" s="203"/>
    </row>
    <row r="92" spans="1:29" s="126" customFormat="1" ht="24" customHeight="1" x14ac:dyDescent="0.35">
      <c r="A92" t="s">
        <v>58</v>
      </c>
      <c r="B92"/>
      <c r="C92" s="85" t="s">
        <v>46</v>
      </c>
      <c r="D92" s="80">
        <f t="shared" si="20"/>
        <v>32350</v>
      </c>
      <c r="E92" s="81">
        <f t="shared" si="20"/>
        <v>22640</v>
      </c>
      <c r="F92" s="11"/>
      <c r="G92" s="18"/>
      <c r="H92" s="30">
        <f t="shared" si="13"/>
        <v>32350</v>
      </c>
      <c r="I92" s="31">
        <f t="shared" si="13"/>
        <v>22640</v>
      </c>
      <c r="J92" s="25"/>
      <c r="K92" s="65">
        <f t="shared" si="15"/>
        <v>32342</v>
      </c>
      <c r="L92" s="65">
        <f t="shared" si="16"/>
        <v>22639.399999999998</v>
      </c>
      <c r="M92" s="18"/>
      <c r="N92" s="65">
        <f t="shared" si="17"/>
        <v>32342</v>
      </c>
      <c r="O92" s="65">
        <f t="shared" si="18"/>
        <v>22639.399999999998</v>
      </c>
      <c r="P92" s="18"/>
      <c r="Q92" s="225">
        <v>16171</v>
      </c>
      <c r="R92" s="170">
        <v>16170.300000000001</v>
      </c>
      <c r="S92" s="165">
        <v>16170.300000000001</v>
      </c>
      <c r="T92" s="154">
        <v>11978</v>
      </c>
      <c r="U92" s="159">
        <v>11978</v>
      </c>
      <c r="V92" s="154">
        <v>9981</v>
      </c>
      <c r="W92" s="138">
        <v>8678.75</v>
      </c>
      <c r="X92" s="133">
        <v>8678.75</v>
      </c>
      <c r="Y92" s="131">
        <v>6943</v>
      </c>
      <c r="Z92" s="125">
        <f t="shared" si="14"/>
        <v>1.0000432892401501</v>
      </c>
      <c r="AB92"/>
      <c r="AC92" s="203"/>
    </row>
    <row r="93" spans="1:29" s="126" customFormat="1" ht="24" customHeight="1" x14ac:dyDescent="0.35">
      <c r="A93" t="s">
        <v>58</v>
      </c>
      <c r="B93"/>
      <c r="C93" s="85" t="s">
        <v>47</v>
      </c>
      <c r="D93" s="80">
        <f t="shared" si="20"/>
        <v>10660</v>
      </c>
      <c r="E93" s="81">
        <f t="shared" si="20"/>
        <v>7460</v>
      </c>
      <c r="F93"/>
      <c r="G93" s="18"/>
      <c r="H93" s="30">
        <f t="shared" si="13"/>
        <v>10660</v>
      </c>
      <c r="I93" s="31">
        <f t="shared" si="13"/>
        <v>7460</v>
      </c>
      <c r="J93" s="25"/>
      <c r="K93" s="65">
        <f t="shared" si="15"/>
        <v>10656</v>
      </c>
      <c r="L93" s="65">
        <f t="shared" si="16"/>
        <v>7459.2</v>
      </c>
      <c r="M93" s="18"/>
      <c r="N93" s="65">
        <f t="shared" si="17"/>
        <v>10656</v>
      </c>
      <c r="O93" s="65">
        <f t="shared" si="18"/>
        <v>7459.2</v>
      </c>
      <c r="P93" s="18"/>
      <c r="Q93" s="225">
        <v>5328</v>
      </c>
      <c r="R93" s="170">
        <v>5327.1</v>
      </c>
      <c r="S93" s="165">
        <v>5327.1</v>
      </c>
      <c r="T93" s="154">
        <v>3946</v>
      </c>
      <c r="U93" s="159">
        <v>3946</v>
      </c>
      <c r="V93" s="154">
        <v>3288</v>
      </c>
      <c r="W93" s="138">
        <v>2859</v>
      </c>
      <c r="X93" s="133">
        <v>2858.75</v>
      </c>
      <c r="Y93" s="131">
        <v>2287</v>
      </c>
      <c r="Z93" s="125">
        <f t="shared" si="14"/>
        <v>1.0001689474573408</v>
      </c>
      <c r="AB93"/>
      <c r="AC93" s="203"/>
    </row>
    <row r="94" spans="1:29" s="126" customFormat="1" ht="24" customHeight="1" x14ac:dyDescent="0.35">
      <c r="A94" t="s">
        <v>58</v>
      </c>
      <c r="B94"/>
      <c r="C94" s="85" t="s">
        <v>48</v>
      </c>
      <c r="D94" s="80">
        <f t="shared" si="20"/>
        <v>12400</v>
      </c>
      <c r="E94" s="81">
        <f t="shared" si="20"/>
        <v>8680</v>
      </c>
      <c r="F94" s="11"/>
      <c r="G94" s="18"/>
      <c r="H94" s="30">
        <f t="shared" si="13"/>
        <v>12400</v>
      </c>
      <c r="I94" s="31">
        <f t="shared" si="13"/>
        <v>8680</v>
      </c>
      <c r="J94" s="25"/>
      <c r="K94" s="65">
        <f t="shared" si="15"/>
        <v>12393</v>
      </c>
      <c r="L94" s="65">
        <f t="shared" si="16"/>
        <v>8675.0999999999985</v>
      </c>
      <c r="M94" s="18"/>
      <c r="N94" s="65">
        <f t="shared" si="17"/>
        <v>12393</v>
      </c>
      <c r="O94" s="65">
        <f t="shared" si="18"/>
        <v>8675.0999999999985</v>
      </c>
      <c r="P94" s="18"/>
      <c r="Q94" s="225">
        <v>6196.5</v>
      </c>
      <c r="R94" s="170">
        <v>6196.5</v>
      </c>
      <c r="S94" s="165">
        <v>6196.5</v>
      </c>
      <c r="T94" s="154">
        <v>4590</v>
      </c>
      <c r="U94" s="159">
        <v>4590</v>
      </c>
      <c r="V94" s="154">
        <v>3825</v>
      </c>
      <c r="W94" s="138">
        <v>3326.25</v>
      </c>
      <c r="X94" s="133">
        <v>3326.25</v>
      </c>
      <c r="Y94" s="131">
        <v>2661</v>
      </c>
      <c r="Z94" s="125">
        <f t="shared" si="14"/>
        <v>1</v>
      </c>
      <c r="AB94"/>
      <c r="AC94" s="203"/>
    </row>
    <row r="95" spans="1:29" s="126" customFormat="1" ht="24" customHeight="1" x14ac:dyDescent="0.35">
      <c r="A95" t="s">
        <v>58</v>
      </c>
      <c r="B95"/>
      <c r="C95" s="85" t="s">
        <v>49</v>
      </c>
      <c r="D95" s="80">
        <f t="shared" si="20"/>
        <v>15510</v>
      </c>
      <c r="E95" s="81">
        <f t="shared" si="20"/>
        <v>10860</v>
      </c>
      <c r="F95" s="11"/>
      <c r="G95" s="18"/>
      <c r="H95" s="30">
        <f t="shared" si="13"/>
        <v>15510</v>
      </c>
      <c r="I95" s="31">
        <f t="shared" si="13"/>
        <v>10860</v>
      </c>
      <c r="J95" s="25"/>
      <c r="K95" s="65">
        <f t="shared" si="15"/>
        <v>15502</v>
      </c>
      <c r="L95" s="65">
        <f t="shared" si="16"/>
        <v>10851.4</v>
      </c>
      <c r="M95" s="18"/>
      <c r="N95" s="65">
        <f t="shared" si="17"/>
        <v>15502</v>
      </c>
      <c r="O95" s="65">
        <f t="shared" si="18"/>
        <v>10851.4</v>
      </c>
      <c r="P95" s="18"/>
      <c r="Q95" s="225">
        <v>7751</v>
      </c>
      <c r="R95" s="170">
        <v>7750.35</v>
      </c>
      <c r="S95" s="165">
        <v>7750.35</v>
      </c>
      <c r="T95" s="154">
        <v>5741</v>
      </c>
      <c r="U95" s="159">
        <v>5741</v>
      </c>
      <c r="V95" s="154">
        <v>4784</v>
      </c>
      <c r="W95" s="138">
        <v>4160</v>
      </c>
      <c r="X95" s="133">
        <v>4160</v>
      </c>
      <c r="Y95" s="131">
        <v>3328</v>
      </c>
      <c r="Z95" s="125">
        <f t="shared" si="14"/>
        <v>1.0000838671801917</v>
      </c>
      <c r="AB95"/>
      <c r="AC95" s="203"/>
    </row>
    <row r="96" spans="1:29" s="126" customFormat="1" ht="24" customHeight="1" x14ac:dyDescent="0.35">
      <c r="A96" t="s">
        <v>58</v>
      </c>
      <c r="B96"/>
      <c r="C96" s="85" t="s">
        <v>50</v>
      </c>
      <c r="D96" s="80">
        <f t="shared" si="20"/>
        <v>21030</v>
      </c>
      <c r="E96" s="81">
        <f t="shared" si="20"/>
        <v>14720</v>
      </c>
      <c r="F96"/>
      <c r="G96" s="18"/>
      <c r="H96" s="30">
        <f t="shared" si="13"/>
        <v>21030</v>
      </c>
      <c r="I96" s="31">
        <f t="shared" si="13"/>
        <v>14720</v>
      </c>
      <c r="J96" s="25"/>
      <c r="K96" s="65">
        <f t="shared" si="15"/>
        <v>21024</v>
      </c>
      <c r="L96" s="65">
        <f t="shared" si="16"/>
        <v>14716.8</v>
      </c>
      <c r="M96" s="18"/>
      <c r="N96" s="65">
        <f t="shared" si="17"/>
        <v>21024</v>
      </c>
      <c r="O96" s="65">
        <f t="shared" si="18"/>
        <v>14716.8</v>
      </c>
      <c r="P96" s="18"/>
      <c r="Q96" s="225">
        <v>10512</v>
      </c>
      <c r="R96" s="170">
        <v>10511.1</v>
      </c>
      <c r="S96" s="165">
        <v>10511.1</v>
      </c>
      <c r="T96" s="154">
        <v>7786</v>
      </c>
      <c r="U96" s="159">
        <v>7786</v>
      </c>
      <c r="V96" s="154">
        <v>6488</v>
      </c>
      <c r="W96" s="138">
        <v>5641.25</v>
      </c>
      <c r="X96" s="133">
        <v>5641.25</v>
      </c>
      <c r="Y96" s="131">
        <v>4513</v>
      </c>
      <c r="Z96" s="125">
        <f t="shared" si="14"/>
        <v>1.0000856237691582</v>
      </c>
      <c r="AB96"/>
      <c r="AC96" s="203"/>
    </row>
    <row r="97" spans="1:30" s="126" customFormat="1" ht="18" customHeight="1" x14ac:dyDescent="0.35">
      <c r="A97"/>
      <c r="B97"/>
      <c r="C97" s="143"/>
      <c r="D97" s="145"/>
      <c r="E97" s="147"/>
      <c r="F97"/>
      <c r="G97" s="18"/>
      <c r="H97" s="30"/>
      <c r="I97" s="31"/>
      <c r="J97" s="25"/>
      <c r="K97" s="65"/>
      <c r="L97" s="65"/>
      <c r="M97" s="18"/>
      <c r="N97" s="65"/>
      <c r="O97" s="65"/>
      <c r="P97" s="18"/>
      <c r="Q97" s="170"/>
      <c r="R97" s="170">
        <v>0</v>
      </c>
      <c r="S97" s="165">
        <v>0</v>
      </c>
      <c r="T97" s="153"/>
      <c r="U97" s="153"/>
      <c r="V97" s="153"/>
      <c r="W97" s="138"/>
      <c r="X97" s="133"/>
      <c r="Y97" s="131"/>
      <c r="Z97" s="125" t="e">
        <f t="shared" si="14"/>
        <v>#DIV/0!</v>
      </c>
      <c r="AB97"/>
      <c r="AC97" s="203"/>
    </row>
    <row r="98" spans="1:30" s="126" customFormat="1" ht="24" customHeight="1" x14ac:dyDescent="0.35">
      <c r="A98" t="s">
        <v>58</v>
      </c>
      <c r="B98"/>
      <c r="C98" s="70" t="s">
        <v>54</v>
      </c>
      <c r="D98" s="74"/>
      <c r="E98" s="75"/>
      <c r="F98" s="73"/>
      <c r="G98" s="18"/>
      <c r="H98" s="30">
        <f t="shared" ref="H98:H100" si="21">MROUND(K98+5,10)</f>
        <v>10</v>
      </c>
      <c r="I98" s="31">
        <f t="shared" ref="I98:I100" si="22">MROUND(L98+5,10)</f>
        <v>10</v>
      </c>
      <c r="J98" s="25"/>
      <c r="K98" s="65">
        <f t="shared" ref="K98:K100" si="23">N98*$K$5</f>
        <v>0</v>
      </c>
      <c r="L98" s="65">
        <f t="shared" ref="L98:L100" si="24">O98*$L$5</f>
        <v>0</v>
      </c>
      <c r="M98" s="18"/>
      <c r="N98" s="65">
        <f t="shared" ref="N98:N100" si="25">Q98*$N$5</f>
        <v>0</v>
      </c>
      <c r="O98" s="65">
        <f t="shared" ref="O98:O100" si="26">Q98*$O$5</f>
        <v>0</v>
      </c>
      <c r="P98" s="18"/>
      <c r="Q98" s="170">
        <v>0</v>
      </c>
      <c r="R98" s="170">
        <v>0</v>
      </c>
      <c r="S98" s="165">
        <v>0</v>
      </c>
      <c r="T98" s="153"/>
      <c r="U98" s="153"/>
      <c r="V98" s="153"/>
      <c r="W98" s="133"/>
      <c r="X98" s="133"/>
      <c r="Y98" s="127"/>
      <c r="Z98" s="125" t="e">
        <f t="shared" ref="Z98:Z100" si="27">Q98/R98</f>
        <v>#DIV/0!</v>
      </c>
      <c r="AB98"/>
      <c r="AC98" s="203"/>
    </row>
    <row r="99" spans="1:30" s="126" customFormat="1" ht="24" customHeight="1" x14ac:dyDescent="0.35">
      <c r="A99" t="s">
        <v>58</v>
      </c>
      <c r="B99"/>
      <c r="C99" s="82" t="s">
        <v>281</v>
      </c>
      <c r="D99" s="80">
        <f t="shared" ref="D99:D100" si="28">H99</f>
        <v>56150</v>
      </c>
      <c r="E99" s="81">
        <f t="shared" ref="E99:E100" si="29">I99</f>
        <v>39300</v>
      </c>
      <c r="F99" s="3"/>
      <c r="G99" s="18"/>
      <c r="H99" s="30">
        <f t="shared" si="21"/>
        <v>56150</v>
      </c>
      <c r="I99" s="31">
        <f t="shared" si="22"/>
        <v>39300</v>
      </c>
      <c r="J99" s="25"/>
      <c r="K99" s="65">
        <f t="shared" si="23"/>
        <v>56142</v>
      </c>
      <c r="L99" s="65">
        <f t="shared" si="24"/>
        <v>39299.399999999994</v>
      </c>
      <c r="M99" s="18"/>
      <c r="N99" s="65">
        <f t="shared" si="25"/>
        <v>56142</v>
      </c>
      <c r="O99" s="65">
        <f t="shared" si="26"/>
        <v>39299.399999999994</v>
      </c>
      <c r="P99" s="18"/>
      <c r="Q99" s="225">
        <v>28071</v>
      </c>
      <c r="R99" s="170">
        <v>13780.800000000001</v>
      </c>
      <c r="S99" s="165">
        <v>13780.800000000001</v>
      </c>
      <c r="T99" s="154">
        <v>10208</v>
      </c>
      <c r="U99" s="159">
        <v>10208</v>
      </c>
      <c r="V99" s="154">
        <v>8506</v>
      </c>
      <c r="W99" s="138">
        <v>7396</v>
      </c>
      <c r="X99" s="133">
        <v>7396.25</v>
      </c>
      <c r="Y99" s="131">
        <v>5917</v>
      </c>
      <c r="Z99" s="125">
        <f t="shared" si="27"/>
        <v>2.0369644723092999</v>
      </c>
      <c r="AB99"/>
      <c r="AC99" s="203"/>
    </row>
    <row r="100" spans="1:30" s="126" customFormat="1" ht="24" customHeight="1" x14ac:dyDescent="0.35">
      <c r="A100" t="s">
        <v>58</v>
      </c>
      <c r="B100"/>
      <c r="C100" s="82" t="s">
        <v>282</v>
      </c>
      <c r="D100" s="80">
        <f t="shared" si="28"/>
        <v>87350</v>
      </c>
      <c r="E100" s="81">
        <f t="shared" si="29"/>
        <v>61140</v>
      </c>
      <c r="F100" s="3"/>
      <c r="G100" s="18"/>
      <c r="H100" s="30">
        <f t="shared" si="21"/>
        <v>87350</v>
      </c>
      <c r="I100" s="31">
        <f t="shared" si="22"/>
        <v>61140</v>
      </c>
      <c r="J100" s="25"/>
      <c r="K100" s="65">
        <f t="shared" si="23"/>
        <v>87340</v>
      </c>
      <c r="L100" s="65">
        <f t="shared" si="24"/>
        <v>61137.999999999993</v>
      </c>
      <c r="M100" s="18"/>
      <c r="N100" s="65">
        <f t="shared" si="25"/>
        <v>87340</v>
      </c>
      <c r="O100" s="65">
        <f t="shared" si="26"/>
        <v>61137.999999999993</v>
      </c>
      <c r="P100" s="18"/>
      <c r="Q100" s="225">
        <v>43670</v>
      </c>
      <c r="R100" s="170">
        <v>31390.2</v>
      </c>
      <c r="S100" s="165">
        <v>31390.2</v>
      </c>
      <c r="T100" s="154">
        <v>23252</v>
      </c>
      <c r="U100" s="159">
        <v>23252</v>
      </c>
      <c r="V100" s="154">
        <v>19376</v>
      </c>
      <c r="W100" s="138">
        <v>16848</v>
      </c>
      <c r="X100" s="133">
        <v>16847.5</v>
      </c>
      <c r="Y100" s="131">
        <v>13478</v>
      </c>
      <c r="Z100" s="125">
        <f t="shared" si="27"/>
        <v>1.3911985269287868</v>
      </c>
      <c r="AB100"/>
      <c r="AC100" s="203"/>
    </row>
    <row r="101" spans="1:30" s="126" customFormat="1" ht="24" customHeight="1" x14ac:dyDescent="0.35">
      <c r="A101"/>
      <c r="B101"/>
      <c r="C101" s="229"/>
      <c r="D101" s="145"/>
      <c r="E101" s="147"/>
      <c r="F101" s="5"/>
      <c r="G101" s="18"/>
      <c r="H101" s="30"/>
      <c r="I101" s="31"/>
      <c r="J101" s="25"/>
      <c r="K101" s="65"/>
      <c r="L101" s="65"/>
      <c r="M101" s="18"/>
      <c r="N101" s="65"/>
      <c r="O101" s="65"/>
      <c r="P101" s="18"/>
      <c r="Q101" s="170">
        <v>0</v>
      </c>
      <c r="R101" s="170">
        <v>0</v>
      </c>
      <c r="S101" s="165">
        <v>0</v>
      </c>
      <c r="T101" s="153"/>
      <c r="U101" s="153"/>
      <c r="V101" s="153"/>
      <c r="W101" s="133">
        <v>0</v>
      </c>
      <c r="X101" s="133">
        <v>0</v>
      </c>
      <c r="Y101" s="127"/>
      <c r="Z101" s="125" t="e">
        <f t="shared" ref="Z101:Z114" si="30">Q101/R101</f>
        <v>#DIV/0!</v>
      </c>
      <c r="AB101"/>
      <c r="AC101" s="230">
        <v>22876</v>
      </c>
      <c r="AD101" s="231" t="s">
        <v>107</v>
      </c>
    </row>
    <row r="102" spans="1:30" s="126" customFormat="1" ht="24" customHeight="1" x14ac:dyDescent="0.35">
      <c r="A102"/>
      <c r="B102"/>
      <c r="C102" s="16"/>
      <c r="D102" s="68"/>
      <c r="E102" s="69"/>
      <c r="F102" s="5"/>
      <c r="G102" s="18"/>
      <c r="H102" s="30"/>
      <c r="I102" s="31"/>
      <c r="J102" s="25"/>
      <c r="K102" s="65"/>
      <c r="L102" s="65"/>
      <c r="M102" s="18"/>
      <c r="N102" s="65"/>
      <c r="O102" s="65"/>
      <c r="P102" s="18"/>
      <c r="Q102" s="170"/>
      <c r="R102" s="170"/>
      <c r="S102" s="165"/>
      <c r="T102" s="153"/>
      <c r="U102" s="153"/>
      <c r="V102" s="153"/>
      <c r="W102" s="133"/>
      <c r="X102" s="133"/>
      <c r="Y102" s="127"/>
      <c r="Z102" s="125"/>
      <c r="AB102"/>
      <c r="AC102" s="227"/>
      <c r="AD102" s="228"/>
    </row>
    <row r="103" spans="1:30" s="126" customFormat="1" ht="24" customHeight="1" x14ac:dyDescent="0.35">
      <c r="A103" t="s">
        <v>58</v>
      </c>
      <c r="B103"/>
      <c r="C103" s="232" t="s">
        <v>284</v>
      </c>
      <c r="D103" s="144"/>
      <c r="E103" s="146"/>
      <c r="F103" s="148"/>
      <c r="G103" s="18"/>
      <c r="H103" s="30">
        <f t="shared" ref="H103:H104" si="31">MROUND(K103+5,10)</f>
        <v>10</v>
      </c>
      <c r="I103" s="31">
        <f t="shared" ref="I103:I104" si="32">MROUND(L103+5,10)</f>
        <v>10</v>
      </c>
      <c r="J103" s="25"/>
      <c r="K103" s="65">
        <f t="shared" ref="K103:K104" si="33">N103*$K$5</f>
        <v>0</v>
      </c>
      <c r="L103" s="65">
        <f t="shared" ref="L103:L104" si="34">O103*$L$5</f>
        <v>0</v>
      </c>
      <c r="M103" s="18"/>
      <c r="N103" s="65">
        <f t="shared" ref="N103:N104" si="35">Q103*$N$5</f>
        <v>0</v>
      </c>
      <c r="O103" s="65">
        <f t="shared" ref="O103:O104" si="36">Q103*$O$5</f>
        <v>0</v>
      </c>
      <c r="P103" s="18"/>
      <c r="Q103" s="170">
        <v>0</v>
      </c>
      <c r="R103" s="170">
        <v>0</v>
      </c>
      <c r="S103" s="165">
        <v>0</v>
      </c>
      <c r="T103" s="153"/>
      <c r="U103" s="153"/>
      <c r="V103" s="153"/>
      <c r="W103" s="133"/>
      <c r="X103" s="133"/>
      <c r="Y103" s="127"/>
      <c r="Z103" s="125" t="e">
        <f t="shared" ref="Z103:Z104" si="37">Q103/R103</f>
        <v>#DIV/0!</v>
      </c>
      <c r="AB103"/>
      <c r="AC103" s="233">
        <v>23967</v>
      </c>
      <c r="AD103" s="234" t="s">
        <v>108</v>
      </c>
    </row>
    <row r="104" spans="1:30" s="126" customFormat="1" ht="24" customHeight="1" x14ac:dyDescent="0.35">
      <c r="A104" t="s">
        <v>58</v>
      </c>
      <c r="B104"/>
      <c r="C104" s="86" t="s">
        <v>285</v>
      </c>
      <c r="D104" s="80">
        <f t="shared" ref="D104" si="38">H104</f>
        <v>150660</v>
      </c>
      <c r="E104" s="81">
        <f t="shared" ref="E104" si="39">I104</f>
        <v>105460</v>
      </c>
      <c r="F104" s="5"/>
      <c r="G104" s="18"/>
      <c r="H104" s="30">
        <f t="shared" si="31"/>
        <v>150660</v>
      </c>
      <c r="I104" s="31">
        <f t="shared" si="32"/>
        <v>105460</v>
      </c>
      <c r="J104" s="25"/>
      <c r="K104" s="65">
        <f t="shared" si="33"/>
        <v>150656</v>
      </c>
      <c r="L104" s="65">
        <f t="shared" si="34"/>
        <v>105459.2</v>
      </c>
      <c r="M104" s="18"/>
      <c r="N104" s="65">
        <f t="shared" si="35"/>
        <v>150656</v>
      </c>
      <c r="O104" s="65">
        <f t="shared" si="36"/>
        <v>105459.2</v>
      </c>
      <c r="P104" s="18"/>
      <c r="Q104" s="225">
        <v>75328</v>
      </c>
      <c r="R104" s="170">
        <v>54398.25</v>
      </c>
      <c r="S104" s="165">
        <v>54398.25</v>
      </c>
      <c r="T104" s="154">
        <v>40295</v>
      </c>
      <c r="U104" s="159">
        <v>40295</v>
      </c>
      <c r="V104" s="154">
        <v>33579</v>
      </c>
      <c r="W104" s="138">
        <v>29198.75</v>
      </c>
      <c r="X104" s="133">
        <v>29198.75</v>
      </c>
      <c r="Y104" s="131">
        <v>23359</v>
      </c>
      <c r="Z104" s="125">
        <f t="shared" si="37"/>
        <v>1.3847504285523891</v>
      </c>
      <c r="AB104"/>
      <c r="AC104" s="222">
        <v>31818</v>
      </c>
      <c r="AD104" s="218" t="s">
        <v>159</v>
      </c>
    </row>
    <row r="105" spans="1:30" s="126" customFormat="1" ht="24" customHeight="1" x14ac:dyDescent="0.35">
      <c r="A105"/>
      <c r="B105"/>
      <c r="C105" s="149"/>
      <c r="D105" s="93"/>
      <c r="E105" s="94"/>
      <c r="F105" s="5"/>
      <c r="G105" s="18"/>
      <c r="H105" s="30"/>
      <c r="I105" s="31"/>
      <c r="J105" s="25"/>
      <c r="K105" s="65"/>
      <c r="L105" s="65"/>
      <c r="M105" s="18"/>
      <c r="N105" s="65"/>
      <c r="O105" s="65"/>
      <c r="P105" s="18"/>
      <c r="Q105" s="225"/>
      <c r="R105" s="170"/>
      <c r="S105" s="165"/>
      <c r="T105" s="154"/>
      <c r="U105" s="159"/>
      <c r="V105" s="154"/>
      <c r="W105" s="138"/>
      <c r="X105" s="133"/>
      <c r="Y105" s="131"/>
      <c r="Z105" s="125"/>
      <c r="AB105"/>
      <c r="AC105" s="227"/>
      <c r="AD105" s="228"/>
    </row>
    <row r="106" spans="1:30" s="126" customFormat="1" ht="24" customHeight="1" x14ac:dyDescent="0.35">
      <c r="A106" t="s">
        <v>58</v>
      </c>
      <c r="B106"/>
      <c r="C106" s="142" t="s">
        <v>96</v>
      </c>
      <c r="D106" s="144"/>
      <c r="E106" s="146"/>
      <c r="F106" s="148"/>
      <c r="G106" s="18"/>
      <c r="H106" s="30">
        <f t="shared" ref="H106:I111" si="40">MROUND(K106+5,10)</f>
        <v>10</v>
      </c>
      <c r="I106" s="31">
        <f t="shared" si="40"/>
        <v>10</v>
      </c>
      <c r="J106" s="25"/>
      <c r="K106" s="65">
        <f t="shared" ref="K106:K111" si="41">N106*$K$5</f>
        <v>0</v>
      </c>
      <c r="L106" s="65">
        <f t="shared" ref="L106:L111" si="42">O106*$L$5</f>
        <v>0</v>
      </c>
      <c r="M106" s="18"/>
      <c r="N106" s="65">
        <f t="shared" ref="N106:N111" si="43">Q106*$N$5</f>
        <v>0</v>
      </c>
      <c r="O106" s="65">
        <f t="shared" ref="O106:O111" si="44">Q106*$O$5</f>
        <v>0</v>
      </c>
      <c r="P106" s="18"/>
      <c r="Q106" s="170"/>
      <c r="R106" s="170">
        <v>0</v>
      </c>
      <c r="S106" s="165">
        <v>0</v>
      </c>
      <c r="T106" s="153"/>
      <c r="U106" s="153"/>
      <c r="V106" s="153"/>
      <c r="W106" s="133"/>
      <c r="X106" s="133"/>
      <c r="Y106" s="127"/>
      <c r="Z106" s="125" t="e">
        <f t="shared" ref="Z106:Z112" si="45">Q106/R106</f>
        <v>#DIV/0!</v>
      </c>
      <c r="AB106"/>
      <c r="AC106" s="203"/>
    </row>
    <row r="107" spans="1:30" s="126" customFormat="1" ht="24" customHeight="1" x14ac:dyDescent="0.35">
      <c r="A107" t="s">
        <v>58</v>
      </c>
      <c r="B107"/>
      <c r="C107" s="85" t="s">
        <v>95</v>
      </c>
      <c r="D107" s="80">
        <f t="shared" ref="D107:E111" si="46">H107</f>
        <v>27200</v>
      </c>
      <c r="E107" s="81">
        <f t="shared" si="46"/>
        <v>19040</v>
      </c>
      <c r="F107"/>
      <c r="G107" s="18"/>
      <c r="H107" s="30">
        <f t="shared" si="40"/>
        <v>27200</v>
      </c>
      <c r="I107" s="31">
        <f t="shared" si="40"/>
        <v>19040</v>
      </c>
      <c r="J107" s="25"/>
      <c r="K107" s="65">
        <f t="shared" si="41"/>
        <v>27199.800000000003</v>
      </c>
      <c r="L107" s="65">
        <f t="shared" si="42"/>
        <v>19039.86</v>
      </c>
      <c r="M107" s="18"/>
      <c r="N107" s="65">
        <f t="shared" si="43"/>
        <v>27199.800000000003</v>
      </c>
      <c r="O107" s="65">
        <f t="shared" si="44"/>
        <v>19039.86</v>
      </c>
      <c r="P107" s="18"/>
      <c r="Q107" s="225">
        <v>13599.900000000001</v>
      </c>
      <c r="R107" s="170">
        <v>13599.900000000001</v>
      </c>
      <c r="S107" s="165">
        <v>13599.900000000001</v>
      </c>
      <c r="T107" s="154">
        <v>10074</v>
      </c>
      <c r="U107" s="159">
        <v>10074</v>
      </c>
      <c r="V107" s="154">
        <v>8395</v>
      </c>
      <c r="W107" s="138">
        <v>7300</v>
      </c>
      <c r="X107" s="133">
        <v>7300</v>
      </c>
      <c r="Y107" s="131">
        <v>5840</v>
      </c>
      <c r="Z107" s="125">
        <f t="shared" si="45"/>
        <v>1</v>
      </c>
      <c r="AB107"/>
      <c r="AC107" s="203"/>
    </row>
    <row r="108" spans="1:30" s="126" customFormat="1" ht="24" customHeight="1" x14ac:dyDescent="0.35">
      <c r="A108" t="s">
        <v>58</v>
      </c>
      <c r="B108"/>
      <c r="C108" s="85" t="s">
        <v>97</v>
      </c>
      <c r="D108" s="80">
        <f t="shared" si="46"/>
        <v>46670</v>
      </c>
      <c r="E108" s="81">
        <f t="shared" si="46"/>
        <v>32670</v>
      </c>
      <c r="F108"/>
      <c r="G108" s="18"/>
      <c r="H108" s="30">
        <f t="shared" si="40"/>
        <v>46670</v>
      </c>
      <c r="I108" s="31">
        <f t="shared" si="40"/>
        <v>32670</v>
      </c>
      <c r="J108" s="25"/>
      <c r="K108" s="65">
        <f t="shared" si="41"/>
        <v>46668</v>
      </c>
      <c r="L108" s="65">
        <f t="shared" si="42"/>
        <v>32667.599999999999</v>
      </c>
      <c r="M108" s="18"/>
      <c r="N108" s="65">
        <f t="shared" si="43"/>
        <v>46668</v>
      </c>
      <c r="O108" s="65">
        <f t="shared" si="44"/>
        <v>32667.599999999999</v>
      </c>
      <c r="P108" s="18"/>
      <c r="Q108" s="225">
        <v>23334</v>
      </c>
      <c r="R108" s="170">
        <v>23333.4</v>
      </c>
      <c r="S108" s="165">
        <v>23333.4</v>
      </c>
      <c r="T108" s="154">
        <v>17284</v>
      </c>
      <c r="U108" s="159">
        <v>17284</v>
      </c>
      <c r="V108" s="154">
        <v>14403</v>
      </c>
      <c r="W108" s="138">
        <v>12523.75</v>
      </c>
      <c r="X108" s="133">
        <v>12523.75</v>
      </c>
      <c r="Y108" s="131">
        <v>10019</v>
      </c>
      <c r="Z108" s="125">
        <f t="shared" si="45"/>
        <v>1.0000257142122451</v>
      </c>
      <c r="AB108"/>
      <c r="AC108" s="203"/>
    </row>
    <row r="109" spans="1:30" s="126" customFormat="1" ht="24" customHeight="1" x14ac:dyDescent="0.35">
      <c r="A109" t="s">
        <v>58</v>
      </c>
      <c r="B109"/>
      <c r="C109" s="85" t="s">
        <v>98</v>
      </c>
      <c r="D109" s="80">
        <f t="shared" si="46"/>
        <v>90030</v>
      </c>
      <c r="E109" s="81">
        <f t="shared" si="46"/>
        <v>63020</v>
      </c>
      <c r="F109"/>
      <c r="G109" s="18"/>
      <c r="H109" s="30">
        <f t="shared" si="40"/>
        <v>90030</v>
      </c>
      <c r="I109" s="31">
        <f t="shared" si="40"/>
        <v>63020</v>
      </c>
      <c r="J109" s="25"/>
      <c r="K109" s="65">
        <f t="shared" si="41"/>
        <v>90022</v>
      </c>
      <c r="L109" s="65">
        <f t="shared" si="42"/>
        <v>63015.399999999994</v>
      </c>
      <c r="M109" s="18"/>
      <c r="N109" s="65">
        <f t="shared" si="43"/>
        <v>90022</v>
      </c>
      <c r="O109" s="65">
        <f t="shared" si="44"/>
        <v>63015.399999999994</v>
      </c>
      <c r="P109" s="18"/>
      <c r="Q109" s="225">
        <v>45011</v>
      </c>
      <c r="R109" s="170">
        <v>45010.350000000006</v>
      </c>
      <c r="S109" s="165">
        <v>45010.350000000006</v>
      </c>
      <c r="T109" s="154">
        <v>33341</v>
      </c>
      <c r="U109" s="159">
        <v>33341</v>
      </c>
      <c r="V109" s="154">
        <v>27784</v>
      </c>
      <c r="W109" s="138">
        <v>24160</v>
      </c>
      <c r="X109" s="133">
        <v>24160</v>
      </c>
      <c r="Y109" s="131">
        <v>19328</v>
      </c>
      <c r="Z109" s="125">
        <f t="shared" si="45"/>
        <v>1.0000144411229861</v>
      </c>
      <c r="AB109"/>
      <c r="AC109" s="203"/>
    </row>
    <row r="110" spans="1:30" s="126" customFormat="1" ht="24" customHeight="1" x14ac:dyDescent="0.35">
      <c r="A110" t="s">
        <v>58</v>
      </c>
      <c r="B110"/>
      <c r="C110" s="85" t="s">
        <v>99</v>
      </c>
      <c r="D110" s="80">
        <f t="shared" si="46"/>
        <v>125800</v>
      </c>
      <c r="E110" s="81">
        <f t="shared" si="46"/>
        <v>88060</v>
      </c>
      <c r="F110"/>
      <c r="G110" s="18"/>
      <c r="H110" s="30">
        <f t="shared" si="40"/>
        <v>125800</v>
      </c>
      <c r="I110" s="31">
        <f t="shared" si="40"/>
        <v>88060</v>
      </c>
      <c r="J110" s="25"/>
      <c r="K110" s="65">
        <f t="shared" si="41"/>
        <v>125792</v>
      </c>
      <c r="L110" s="65">
        <f t="shared" si="42"/>
        <v>88054.399999999994</v>
      </c>
      <c r="M110" s="18"/>
      <c r="N110" s="65">
        <f t="shared" si="43"/>
        <v>125792</v>
      </c>
      <c r="O110" s="65">
        <f t="shared" si="44"/>
        <v>88054.399999999994</v>
      </c>
      <c r="P110" s="18"/>
      <c r="Q110" s="225">
        <v>62896</v>
      </c>
      <c r="R110" s="170">
        <v>62895.15</v>
      </c>
      <c r="S110" s="165">
        <v>62895.15</v>
      </c>
      <c r="T110" s="154">
        <v>46589</v>
      </c>
      <c r="U110" s="159">
        <v>46589</v>
      </c>
      <c r="V110" s="154">
        <v>38824</v>
      </c>
      <c r="W110" s="138">
        <v>33760</v>
      </c>
      <c r="X110" s="133">
        <v>33760</v>
      </c>
      <c r="Y110" s="131">
        <v>27008</v>
      </c>
      <c r="Z110" s="125">
        <f t="shared" si="45"/>
        <v>1.0000135145555737</v>
      </c>
      <c r="AB110"/>
      <c r="AC110" s="203"/>
    </row>
    <row r="111" spans="1:30" s="126" customFormat="1" ht="24" customHeight="1" x14ac:dyDescent="0.35">
      <c r="A111"/>
      <c r="B111" s="140"/>
      <c r="C111" s="139" t="s">
        <v>100</v>
      </c>
      <c r="D111" s="80">
        <f t="shared" si="46"/>
        <v>103540</v>
      </c>
      <c r="E111" s="81">
        <f t="shared" si="46"/>
        <v>72480</v>
      </c>
      <c r="F111" s="141"/>
      <c r="G111" s="18"/>
      <c r="H111" s="30">
        <f t="shared" si="40"/>
        <v>103540</v>
      </c>
      <c r="I111" s="31">
        <f t="shared" si="40"/>
        <v>72480</v>
      </c>
      <c r="J111" s="25"/>
      <c r="K111" s="65">
        <f t="shared" si="41"/>
        <v>103530</v>
      </c>
      <c r="L111" s="65">
        <f t="shared" si="42"/>
        <v>72471</v>
      </c>
      <c r="M111" s="18"/>
      <c r="N111" s="65">
        <f t="shared" si="43"/>
        <v>103530</v>
      </c>
      <c r="O111" s="65">
        <f t="shared" si="44"/>
        <v>72471</v>
      </c>
      <c r="P111" s="18"/>
      <c r="Q111" s="225">
        <v>51765</v>
      </c>
      <c r="R111" s="170">
        <v>51764.4</v>
      </c>
      <c r="S111" s="165">
        <v>51764.4</v>
      </c>
      <c r="T111" s="154">
        <v>38344</v>
      </c>
      <c r="U111" s="159">
        <v>38344</v>
      </c>
      <c r="V111" s="154">
        <v>31953</v>
      </c>
      <c r="W111" s="138">
        <v>27785</v>
      </c>
      <c r="X111" s="133">
        <v>27785</v>
      </c>
      <c r="Y111" s="131">
        <v>22228</v>
      </c>
      <c r="Z111" s="125">
        <f t="shared" si="45"/>
        <v>1.0000115909775831</v>
      </c>
      <c r="AB111"/>
      <c r="AC111" s="203"/>
    </row>
    <row r="112" spans="1:30" s="126" customFormat="1" x14ac:dyDescent="0.35">
      <c r="A112"/>
      <c r="B112"/>
      <c r="C112" s="1"/>
      <c r="D112"/>
      <c r="E112"/>
      <c r="F112"/>
      <c r="G112" s="18"/>
      <c r="H112"/>
      <c r="I112"/>
      <c r="J112" s="18"/>
      <c r="K112" s="64"/>
      <c r="L112" s="64"/>
      <c r="M112" s="18"/>
      <c r="N112" s="64"/>
      <c r="O112" s="64"/>
      <c r="P112" s="18"/>
      <c r="Q112" s="170">
        <v>0</v>
      </c>
      <c r="R112" s="170">
        <v>0</v>
      </c>
      <c r="S112" s="165">
        <v>0</v>
      </c>
      <c r="T112" s="153"/>
      <c r="U112" s="153"/>
      <c r="V112" s="153"/>
      <c r="W112" s="133">
        <v>0</v>
      </c>
      <c r="X112" s="133">
        <v>0</v>
      </c>
      <c r="Y112" s="127"/>
      <c r="Z112" s="125" t="e">
        <f t="shared" si="45"/>
        <v>#DIV/0!</v>
      </c>
      <c r="AB112"/>
      <c r="AC112" s="203"/>
    </row>
    <row r="113" spans="1:30" s="126" customFormat="1" ht="24" customHeight="1" x14ac:dyDescent="0.35">
      <c r="A113" t="s">
        <v>58</v>
      </c>
      <c r="B113"/>
      <c r="C113" s="76" t="s">
        <v>283</v>
      </c>
      <c r="D113" s="74"/>
      <c r="E113" s="75"/>
      <c r="F113" s="77"/>
      <c r="G113" s="18"/>
      <c r="H113" s="30">
        <f t="shared" ref="H113:H114" si="47">MROUND(K113+5,10)</f>
        <v>10</v>
      </c>
      <c r="I113" s="31">
        <f t="shared" ref="I113:I114" si="48">MROUND(L113+5,10)</f>
        <v>10</v>
      </c>
      <c r="J113" s="25"/>
      <c r="K113" s="65">
        <f t="shared" ref="K113:K114" si="49">N113*$K$5</f>
        <v>0</v>
      </c>
      <c r="L113" s="65">
        <f t="shared" ref="L113:L114" si="50">O113*$L$5</f>
        <v>0</v>
      </c>
      <c r="M113" s="18"/>
      <c r="N113" s="65">
        <f t="shared" ref="N113:N114" si="51">Q113*$N$5</f>
        <v>0</v>
      </c>
      <c r="O113" s="65">
        <f t="shared" ref="O113:O114" si="52">Q113*$O$5</f>
        <v>0</v>
      </c>
      <c r="P113" s="18"/>
      <c r="Q113" s="170">
        <v>0</v>
      </c>
      <c r="R113" s="170">
        <v>0</v>
      </c>
      <c r="S113" s="165">
        <v>0</v>
      </c>
      <c r="T113" s="153"/>
      <c r="U113" s="153"/>
      <c r="V113" s="153"/>
      <c r="W113" s="133"/>
      <c r="X113" s="133"/>
      <c r="Y113" s="127"/>
      <c r="Z113" s="125" t="e">
        <f t="shared" si="30"/>
        <v>#DIV/0!</v>
      </c>
      <c r="AB113"/>
      <c r="AC113" s="222">
        <v>23967</v>
      </c>
      <c r="AD113" s="218" t="s">
        <v>108</v>
      </c>
    </row>
    <row r="114" spans="1:30" s="126" customFormat="1" ht="24" customHeight="1" x14ac:dyDescent="0.35">
      <c r="A114" t="s">
        <v>58</v>
      </c>
      <c r="B114"/>
      <c r="C114" s="86" t="s">
        <v>286</v>
      </c>
      <c r="D114" s="80">
        <f t="shared" ref="D114" si="53">H114</f>
        <v>167580</v>
      </c>
      <c r="E114" s="81">
        <f t="shared" ref="E114" si="54">I114</f>
        <v>117310</v>
      </c>
      <c r="F114" s="5"/>
      <c r="G114" s="18"/>
      <c r="H114" s="30">
        <f t="shared" si="47"/>
        <v>167580</v>
      </c>
      <c r="I114" s="31">
        <f t="shared" si="48"/>
        <v>117310</v>
      </c>
      <c r="J114" s="25"/>
      <c r="K114" s="65">
        <f t="shared" si="49"/>
        <v>167572</v>
      </c>
      <c r="L114" s="65">
        <f t="shared" si="50"/>
        <v>117300.4</v>
      </c>
      <c r="M114" s="18"/>
      <c r="N114" s="65">
        <f t="shared" si="51"/>
        <v>167572</v>
      </c>
      <c r="O114" s="65">
        <f t="shared" si="52"/>
        <v>117300.4</v>
      </c>
      <c r="P114" s="18"/>
      <c r="Q114" s="225">
        <v>83786</v>
      </c>
      <c r="R114" s="170">
        <v>54398.25</v>
      </c>
      <c r="S114" s="165">
        <v>54398.25</v>
      </c>
      <c r="T114" s="154">
        <v>40295</v>
      </c>
      <c r="U114" s="159">
        <v>40295</v>
      </c>
      <c r="V114" s="154">
        <v>33579</v>
      </c>
      <c r="W114" s="138">
        <v>29198.75</v>
      </c>
      <c r="X114" s="133">
        <v>29198.75</v>
      </c>
      <c r="Y114" s="131">
        <v>23359</v>
      </c>
      <c r="Z114" s="125">
        <f t="shared" si="30"/>
        <v>1.5402333714779428</v>
      </c>
      <c r="AB114"/>
      <c r="AC114" s="222">
        <v>31818</v>
      </c>
      <c r="AD114" s="218" t="s">
        <v>159</v>
      </c>
    </row>
    <row r="115" spans="1:30" s="126" customFormat="1" ht="24" customHeight="1" x14ac:dyDescent="0.35">
      <c r="A115"/>
      <c r="B115"/>
      <c r="C115" s="149"/>
      <c r="D115" s="93"/>
      <c r="E115" s="94"/>
      <c r="F115" s="5"/>
      <c r="G115" s="18"/>
      <c r="H115" s="30"/>
      <c r="I115" s="31"/>
      <c r="J115" s="25"/>
      <c r="K115" s="65"/>
      <c r="L115" s="65"/>
      <c r="M115" s="18"/>
      <c r="N115" s="65"/>
      <c r="O115" s="65"/>
      <c r="P115" s="18"/>
      <c r="Q115" s="225"/>
      <c r="R115" s="170"/>
      <c r="S115" s="165"/>
      <c r="T115" s="154"/>
      <c r="U115" s="159"/>
      <c r="V115" s="154"/>
      <c r="W115" s="138"/>
      <c r="X115" s="133"/>
      <c r="Y115" s="131"/>
      <c r="Z115" s="125"/>
      <c r="AB115"/>
      <c r="AC115" s="227"/>
      <c r="AD115" s="228"/>
    </row>
    <row r="116" spans="1:30" s="126" customFormat="1" ht="24" customHeight="1" x14ac:dyDescent="0.35">
      <c r="A116" t="s">
        <v>58</v>
      </c>
      <c r="B116"/>
      <c r="C116" s="70" t="s">
        <v>110</v>
      </c>
      <c r="D116" s="74"/>
      <c r="E116" s="75"/>
      <c r="F116" s="73"/>
      <c r="G116" s="18"/>
      <c r="H116" s="30">
        <f t="shared" si="13"/>
        <v>10</v>
      </c>
      <c r="I116" s="31">
        <f t="shared" si="13"/>
        <v>10</v>
      </c>
      <c r="J116" s="25"/>
      <c r="K116" s="65">
        <f t="shared" si="15"/>
        <v>0</v>
      </c>
      <c r="L116" s="65">
        <f t="shared" si="16"/>
        <v>0</v>
      </c>
      <c r="M116" s="18"/>
      <c r="N116" s="65">
        <f t="shared" si="17"/>
        <v>0</v>
      </c>
      <c r="O116" s="65">
        <f t="shared" si="18"/>
        <v>0</v>
      </c>
      <c r="P116" s="18"/>
      <c r="Q116" s="170"/>
      <c r="R116" s="170">
        <v>0</v>
      </c>
      <c r="S116" s="165">
        <v>0</v>
      </c>
      <c r="T116" s="153"/>
      <c r="U116" s="153"/>
      <c r="V116" s="153"/>
      <c r="W116" s="133"/>
      <c r="X116" s="133"/>
      <c r="Y116" s="127"/>
      <c r="Z116" s="125" t="e">
        <f t="shared" si="14"/>
        <v>#DIV/0!</v>
      </c>
      <c r="AB116"/>
      <c r="AC116" s="203"/>
    </row>
    <row r="117" spans="1:30" s="126" customFormat="1" ht="24" customHeight="1" x14ac:dyDescent="0.35">
      <c r="A117" t="s">
        <v>58</v>
      </c>
      <c r="B117"/>
      <c r="C117" s="82" t="s">
        <v>109</v>
      </c>
      <c r="D117" s="80">
        <f t="shared" ref="D117:E118" si="55">H117</f>
        <v>27570</v>
      </c>
      <c r="E117" s="81">
        <f t="shared" si="55"/>
        <v>19300</v>
      </c>
      <c r="F117" s="3"/>
      <c r="G117" s="18"/>
      <c r="H117" s="30">
        <f t="shared" si="13"/>
        <v>27570</v>
      </c>
      <c r="I117" s="31">
        <f t="shared" si="13"/>
        <v>19300</v>
      </c>
      <c r="J117" s="25"/>
      <c r="K117" s="65">
        <f t="shared" si="15"/>
        <v>27562</v>
      </c>
      <c r="L117" s="65">
        <f t="shared" si="16"/>
        <v>19293.399999999998</v>
      </c>
      <c r="M117" s="18"/>
      <c r="N117" s="65">
        <f t="shared" si="17"/>
        <v>27562</v>
      </c>
      <c r="O117" s="65">
        <f t="shared" si="18"/>
        <v>19293.399999999998</v>
      </c>
      <c r="P117" s="18"/>
      <c r="Q117" s="225">
        <v>13781</v>
      </c>
      <c r="R117" s="170">
        <v>13780.800000000001</v>
      </c>
      <c r="S117" s="165">
        <v>13780.800000000001</v>
      </c>
      <c r="T117" s="154">
        <v>10208</v>
      </c>
      <c r="U117" s="159">
        <v>10208</v>
      </c>
      <c r="V117" s="154">
        <v>8506</v>
      </c>
      <c r="W117" s="138">
        <v>7396</v>
      </c>
      <c r="X117" s="133">
        <v>7396.25</v>
      </c>
      <c r="Y117" s="131">
        <v>5917</v>
      </c>
      <c r="Z117" s="125">
        <f t="shared" si="14"/>
        <v>1.0000145129455473</v>
      </c>
      <c r="AB117"/>
      <c r="AC117" s="203"/>
    </row>
    <row r="118" spans="1:30" s="126" customFormat="1" ht="24" customHeight="1" x14ac:dyDescent="0.35">
      <c r="A118" t="s">
        <v>58</v>
      </c>
      <c r="B118"/>
      <c r="C118" s="82" t="s">
        <v>111</v>
      </c>
      <c r="D118" s="80">
        <f t="shared" si="55"/>
        <v>62790</v>
      </c>
      <c r="E118" s="81">
        <f t="shared" si="55"/>
        <v>43950</v>
      </c>
      <c r="F118" s="3"/>
      <c r="G118" s="18"/>
      <c r="H118" s="30">
        <f t="shared" si="13"/>
        <v>62790</v>
      </c>
      <c r="I118" s="31">
        <f t="shared" si="13"/>
        <v>43950</v>
      </c>
      <c r="J118" s="25"/>
      <c r="K118" s="65">
        <f t="shared" si="15"/>
        <v>62782</v>
      </c>
      <c r="L118" s="65">
        <f t="shared" si="16"/>
        <v>43947.399999999994</v>
      </c>
      <c r="M118" s="18"/>
      <c r="N118" s="65">
        <f t="shared" si="17"/>
        <v>62782</v>
      </c>
      <c r="O118" s="65">
        <f t="shared" si="18"/>
        <v>43947.399999999994</v>
      </c>
      <c r="P118" s="18"/>
      <c r="Q118" s="225">
        <v>31391</v>
      </c>
      <c r="R118" s="170">
        <v>31390.2</v>
      </c>
      <c r="S118" s="165">
        <v>31390.2</v>
      </c>
      <c r="T118" s="154">
        <v>23252</v>
      </c>
      <c r="U118" s="159">
        <v>23252</v>
      </c>
      <c r="V118" s="154">
        <v>19376</v>
      </c>
      <c r="W118" s="138">
        <v>16848</v>
      </c>
      <c r="X118" s="133">
        <v>16847.5</v>
      </c>
      <c r="Y118" s="131">
        <v>13478</v>
      </c>
      <c r="Z118" s="125">
        <f t="shared" si="14"/>
        <v>1.0000254856611299</v>
      </c>
      <c r="AB118"/>
      <c r="AC118" s="203"/>
    </row>
    <row r="119" spans="1:30" s="126" customFormat="1" ht="24" customHeight="1" x14ac:dyDescent="0.35">
      <c r="A119"/>
      <c r="B119"/>
      <c r="C119" s="13"/>
      <c r="D119" s="68"/>
      <c r="E119" s="69"/>
      <c r="F119" s="223">
        <f>Q1</f>
        <v>45386</v>
      </c>
      <c r="G119" s="18"/>
      <c r="H119" s="30">
        <f t="shared" si="13"/>
        <v>10</v>
      </c>
      <c r="I119" s="31">
        <f t="shared" si="13"/>
        <v>10</v>
      </c>
      <c r="J119" s="25"/>
      <c r="K119" s="65">
        <f t="shared" si="15"/>
        <v>0</v>
      </c>
      <c r="L119" s="65">
        <f t="shared" si="16"/>
        <v>0</v>
      </c>
      <c r="M119" s="18"/>
      <c r="N119" s="65">
        <f t="shared" si="17"/>
        <v>0</v>
      </c>
      <c r="O119" s="65">
        <f t="shared" si="18"/>
        <v>0</v>
      </c>
      <c r="P119" s="18"/>
      <c r="Q119" s="170"/>
      <c r="R119" s="170"/>
      <c r="S119" s="164"/>
      <c r="T119" s="153"/>
      <c r="U119" s="153"/>
      <c r="V119" s="153"/>
      <c r="W119" s="133"/>
      <c r="X119" s="133"/>
      <c r="Y119" s="127"/>
      <c r="Z119"/>
      <c r="AB119"/>
      <c r="AC119" s="203"/>
    </row>
  </sheetData>
  <printOptions horizontalCentered="1"/>
  <pageMargins left="0.23622047244094491" right="0.23622047244094491" top="0.94488188976377963" bottom="0.55118110236220474" header="0.31496062992125984" footer="0.31496062992125984"/>
  <pageSetup paperSize="9" orientation="portrait" horizontalDpi="4294967293" verticalDpi="4294967293" r:id="rId1"/>
  <headerFooter>
    <oddHeader>&amp;L&amp;"-,Cursiva"MACETAS ROTOMOLDEADAS&amp;R"El Origen"</oddHeader>
    <oddFooter>&amp;L&amp;P&amp;R&amp;D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9" tint="-0.249977111117893"/>
  </sheetPr>
  <dimension ref="A1:AD119"/>
  <sheetViews>
    <sheetView topLeftCell="D1" zoomScaleNormal="100" workbookViewId="0">
      <selection activeCell="L2" sqref="L2"/>
    </sheetView>
  </sheetViews>
  <sheetFormatPr baseColWidth="10" defaultColWidth="53.7109375" defaultRowHeight="21" x14ac:dyDescent="0.35"/>
  <cols>
    <col min="1" max="1" width="4.7109375" customWidth="1"/>
    <col min="2" max="2" width="8.140625" customWidth="1"/>
    <col min="3" max="3" width="46" style="1" customWidth="1"/>
    <col min="4" max="5" width="15.7109375" customWidth="1"/>
    <col min="6" max="6" width="18.5703125" customWidth="1"/>
    <col min="7" max="7" width="1.7109375" style="18" customWidth="1"/>
    <col min="8" max="9" width="15.7109375" customWidth="1"/>
    <col min="10" max="10" width="1.7109375" style="18" customWidth="1"/>
    <col min="11" max="12" width="15.7109375" style="64" customWidth="1"/>
    <col min="13" max="13" width="1.7109375" style="18" customWidth="1"/>
    <col min="14" max="15" width="15.7109375" style="64" customWidth="1"/>
    <col min="16" max="16" width="1.7109375" style="18" customWidth="1"/>
    <col min="17" max="18" width="14.140625" style="170" customWidth="1"/>
    <col min="19" max="19" width="14.140625" style="164" customWidth="1"/>
    <col min="20" max="22" width="14.140625" style="153" customWidth="1"/>
    <col min="23" max="24" width="14.140625" style="133" customWidth="1"/>
    <col min="25" max="25" width="14.140625" style="127" customWidth="1"/>
    <col min="26" max="26" width="16.42578125" customWidth="1"/>
    <col min="27" max="27" width="15.7109375" style="126" customWidth="1"/>
    <col min="28" max="28" width="24.5703125" customWidth="1"/>
    <col min="29" max="29" width="26" style="204" customWidth="1"/>
    <col min="30" max="30" width="56.42578125" customWidth="1"/>
  </cols>
  <sheetData>
    <row r="1" spans="1:29" x14ac:dyDescent="0.35">
      <c r="I1" s="235"/>
      <c r="J1" s="236"/>
      <c r="K1" s="237" t="s">
        <v>287</v>
      </c>
      <c r="L1" s="238"/>
      <c r="Q1" s="169">
        <v>45386</v>
      </c>
      <c r="R1" s="169">
        <v>45647</v>
      </c>
      <c r="S1" s="166">
        <v>45274</v>
      </c>
      <c r="T1" s="151">
        <v>45272</v>
      </c>
      <c r="U1" s="151">
        <v>45252</v>
      </c>
      <c r="V1" s="158">
        <v>45230</v>
      </c>
      <c r="W1" s="135">
        <v>45181</v>
      </c>
      <c r="X1" s="135">
        <v>45167</v>
      </c>
    </row>
    <row r="2" spans="1:29" ht="24" customHeight="1" x14ac:dyDescent="0.35">
      <c r="D2" s="2"/>
      <c r="E2" s="2"/>
      <c r="F2" s="3"/>
      <c r="K2" s="92"/>
      <c r="L2" s="92"/>
      <c r="Q2" s="225" t="s">
        <v>180</v>
      </c>
      <c r="S2" s="165"/>
      <c r="T2" s="159"/>
      <c r="U2" s="159"/>
      <c r="V2" s="154"/>
      <c r="X2" s="133" t="s">
        <v>172</v>
      </c>
    </row>
    <row r="3" spans="1:29" s="126" customFormat="1" ht="24" customHeight="1" x14ac:dyDescent="0.35">
      <c r="A3"/>
      <c r="B3"/>
      <c r="C3" s="176"/>
      <c r="D3" s="176" t="s">
        <v>232</v>
      </c>
      <c r="E3" s="176"/>
      <c r="F3" s="175" t="s">
        <v>233</v>
      </c>
      <c r="G3" s="19"/>
      <c r="H3" s="20" t="s">
        <v>73</v>
      </c>
      <c r="I3" s="21"/>
      <c r="J3" s="19"/>
      <c r="K3" s="22" t="s">
        <v>59</v>
      </c>
      <c r="L3" s="22" t="s">
        <v>67</v>
      </c>
      <c r="M3" s="23" t="s">
        <v>68</v>
      </c>
      <c r="N3" s="22" t="s">
        <v>59</v>
      </c>
      <c r="O3" s="22" t="s">
        <v>67</v>
      </c>
      <c r="P3" s="23"/>
      <c r="Q3" s="226">
        <v>45261</v>
      </c>
      <c r="R3" s="174" t="s">
        <v>231</v>
      </c>
      <c r="S3" s="167" t="s">
        <v>180</v>
      </c>
      <c r="T3" s="160" t="s">
        <v>180</v>
      </c>
      <c r="U3" s="160" t="s">
        <v>180</v>
      </c>
      <c r="V3" s="156" t="s">
        <v>180</v>
      </c>
      <c r="W3" s="136" t="s">
        <v>180</v>
      </c>
      <c r="X3" s="136" t="s">
        <v>69</v>
      </c>
      <c r="Y3" s="128" t="s">
        <v>69</v>
      </c>
      <c r="Z3"/>
      <c r="AB3"/>
      <c r="AC3" s="203"/>
    </row>
    <row r="4" spans="1:29" s="126" customFormat="1" ht="24" hidden="1" customHeight="1" x14ac:dyDescent="0.35">
      <c r="A4"/>
      <c r="B4"/>
      <c r="C4" s="1"/>
      <c r="D4" s="2"/>
      <c r="E4" s="2"/>
      <c r="F4" s="3"/>
      <c r="G4" s="19"/>
      <c r="H4" s="20"/>
      <c r="I4" s="21"/>
      <c r="J4" s="19"/>
      <c r="K4" s="22"/>
      <c r="L4" s="22"/>
      <c r="M4" s="23"/>
      <c r="N4" s="22"/>
      <c r="O4" s="22"/>
      <c r="P4" s="23"/>
      <c r="Q4" s="171"/>
      <c r="R4" s="171"/>
      <c r="S4" s="167"/>
      <c r="T4" s="160"/>
      <c r="U4" s="160"/>
      <c r="V4" s="156"/>
      <c r="W4" s="136"/>
      <c r="X4" s="136"/>
      <c r="Y4" s="128"/>
      <c r="Z4"/>
      <c r="AB4"/>
      <c r="AC4" s="203"/>
    </row>
    <row r="5" spans="1:29" s="126" customFormat="1" ht="24" customHeight="1" x14ac:dyDescent="0.35">
      <c r="A5"/>
      <c r="B5"/>
      <c r="C5" s="70" t="s">
        <v>63</v>
      </c>
      <c r="D5" s="71"/>
      <c r="E5" s="72"/>
      <c r="F5" s="73"/>
      <c r="G5" s="25"/>
      <c r="H5" s="26" t="s">
        <v>59</v>
      </c>
      <c r="I5" s="27" t="s">
        <v>70</v>
      </c>
      <c r="J5" s="25"/>
      <c r="K5" s="28">
        <v>1.1499999999999999</v>
      </c>
      <c r="L5" s="28">
        <v>1.1499999999999999</v>
      </c>
      <c r="M5" s="29"/>
      <c r="N5" s="28">
        <v>2</v>
      </c>
      <c r="O5" s="28">
        <v>1.4</v>
      </c>
      <c r="P5" s="29"/>
      <c r="Q5" s="172" t="s">
        <v>71</v>
      </c>
      <c r="R5" s="172" t="s">
        <v>71</v>
      </c>
      <c r="S5" s="168" t="s">
        <v>71</v>
      </c>
      <c r="T5" s="161" t="s">
        <v>71</v>
      </c>
      <c r="U5" s="161" t="s">
        <v>71</v>
      </c>
      <c r="V5" s="157" t="s">
        <v>71</v>
      </c>
      <c r="W5" s="137" t="s">
        <v>71</v>
      </c>
      <c r="X5" s="137" t="s">
        <v>71</v>
      </c>
      <c r="Y5" s="129" t="s">
        <v>71</v>
      </c>
      <c r="Z5"/>
      <c r="AB5"/>
      <c r="AC5" s="203"/>
    </row>
    <row r="6" spans="1:29" s="126" customFormat="1" ht="24" customHeight="1" x14ac:dyDescent="0.35">
      <c r="A6" t="s">
        <v>58</v>
      </c>
      <c r="B6"/>
      <c r="C6" s="83" t="s">
        <v>1</v>
      </c>
      <c r="D6" s="80">
        <f>H6</f>
        <v>49980</v>
      </c>
      <c r="E6" s="81">
        <f>I6</f>
        <v>34990</v>
      </c>
      <c r="F6" s="4"/>
      <c r="G6" s="25"/>
      <c r="H6" s="30">
        <f>MROUND(K6+5,10)</f>
        <v>49980</v>
      </c>
      <c r="I6" s="31">
        <f>MROUND(L6+5,10)</f>
        <v>34990</v>
      </c>
      <c r="J6" s="25"/>
      <c r="K6" s="65">
        <f>N6*$K$5</f>
        <v>49976.7</v>
      </c>
      <c r="L6" s="65">
        <f>O6*$L$5</f>
        <v>34983.689999999995</v>
      </c>
      <c r="M6" s="25"/>
      <c r="N6" s="65">
        <f>Q6*$N$5</f>
        <v>43458</v>
      </c>
      <c r="O6" s="65">
        <f>Q6*$O$5</f>
        <v>30420.6</v>
      </c>
      <c r="P6" s="25"/>
      <c r="Q6" s="225">
        <v>21729</v>
      </c>
      <c r="R6" s="170">
        <v>21728.25</v>
      </c>
      <c r="S6" s="165">
        <v>21728.25</v>
      </c>
      <c r="T6" s="154">
        <v>16095</v>
      </c>
      <c r="U6" s="159">
        <v>16095</v>
      </c>
      <c r="V6" s="154">
        <v>13412</v>
      </c>
      <c r="W6" s="138">
        <v>11662.5</v>
      </c>
      <c r="X6" s="133">
        <v>11662.5</v>
      </c>
      <c r="Y6" s="131">
        <v>9330</v>
      </c>
      <c r="Z6" s="125">
        <f>Q6/R6</f>
        <v>1.0000345172758967</v>
      </c>
      <c r="AA6" s="126">
        <f>Q6*1.15</f>
        <v>24988.35</v>
      </c>
      <c r="AB6" s="241">
        <f>AA6*2</f>
        <v>49976.7</v>
      </c>
      <c r="AC6" s="242">
        <f>AA6*1.4</f>
        <v>34983.689999999995</v>
      </c>
    </row>
    <row r="7" spans="1:29" s="126" customFormat="1" ht="24" customHeight="1" x14ac:dyDescent="0.35">
      <c r="A7" t="s">
        <v>58</v>
      </c>
      <c r="B7"/>
      <c r="C7" s="83" t="s">
        <v>2</v>
      </c>
      <c r="D7" s="80">
        <f t="shared" ref="D7:E11" si="0">H7</f>
        <v>83950</v>
      </c>
      <c r="E7" s="81">
        <f t="shared" si="0"/>
        <v>58770</v>
      </c>
      <c r="F7" s="4"/>
      <c r="G7" s="25"/>
      <c r="H7" s="30">
        <f t="shared" ref="H7:I70" si="1">MROUND(K7+5,10)</f>
        <v>83950</v>
      </c>
      <c r="I7" s="31">
        <f t="shared" si="1"/>
        <v>58770</v>
      </c>
      <c r="J7" s="25"/>
      <c r="K7" s="65">
        <f t="shared" ref="K7:K71" si="2">N7*$K$5</f>
        <v>83946.780000000013</v>
      </c>
      <c r="L7" s="65">
        <f t="shared" ref="L7:L71" si="3">O7*$L$5</f>
        <v>58762.746000000006</v>
      </c>
      <c r="M7" s="25"/>
      <c r="N7" s="65">
        <f t="shared" ref="N7:N71" si="4">Q7*$N$5</f>
        <v>72997.200000000012</v>
      </c>
      <c r="O7" s="65">
        <f t="shared" ref="O7:O71" si="5">Q7*$O$5</f>
        <v>51098.040000000008</v>
      </c>
      <c r="P7" s="25"/>
      <c r="Q7" s="225">
        <v>36498.600000000006</v>
      </c>
      <c r="R7" s="170">
        <v>36498.600000000006</v>
      </c>
      <c r="S7" s="165">
        <v>36498.600000000006</v>
      </c>
      <c r="T7" s="154">
        <v>27036</v>
      </c>
      <c r="U7" s="159">
        <v>27036</v>
      </c>
      <c r="V7" s="154">
        <v>22530</v>
      </c>
      <c r="W7" s="138">
        <v>19591.25</v>
      </c>
      <c r="X7" s="133">
        <v>19591.25</v>
      </c>
      <c r="Y7" s="131">
        <v>15673</v>
      </c>
      <c r="Z7" s="125">
        <f t="shared" ref="Z7:Z70" si="6">Q7/R7</f>
        <v>1</v>
      </c>
      <c r="AA7" s="126">
        <f t="shared" ref="AA7:AA70" si="7">Q7*1.15</f>
        <v>41973.390000000007</v>
      </c>
      <c r="AB7" s="241">
        <f t="shared" ref="AB7:AB47" si="8">AA7*2</f>
        <v>83946.780000000013</v>
      </c>
      <c r="AC7" s="242">
        <f t="shared" ref="AC7:AC47" si="9">AA7*1.4</f>
        <v>58762.746000000006</v>
      </c>
    </row>
    <row r="8" spans="1:29" s="126" customFormat="1" ht="24" customHeight="1" x14ac:dyDescent="0.35">
      <c r="A8" t="s">
        <v>58</v>
      </c>
      <c r="B8"/>
      <c r="C8" s="83" t="s">
        <v>3</v>
      </c>
      <c r="D8" s="80">
        <f t="shared" si="0"/>
        <v>125820</v>
      </c>
      <c r="E8" s="81">
        <f t="shared" si="0"/>
        <v>88080</v>
      </c>
      <c r="F8" s="4"/>
      <c r="G8" s="25"/>
      <c r="H8" s="30">
        <f t="shared" si="1"/>
        <v>125820</v>
      </c>
      <c r="I8" s="31">
        <f t="shared" si="1"/>
        <v>88080</v>
      </c>
      <c r="J8" s="25"/>
      <c r="K8" s="65">
        <f t="shared" si="2"/>
        <v>125819.2</v>
      </c>
      <c r="L8" s="65">
        <f t="shared" si="3"/>
        <v>88073.439999999988</v>
      </c>
      <c r="M8" s="25"/>
      <c r="N8" s="65">
        <f t="shared" si="4"/>
        <v>109408</v>
      </c>
      <c r="O8" s="65">
        <f t="shared" si="5"/>
        <v>76585.599999999991</v>
      </c>
      <c r="P8" s="25"/>
      <c r="Q8" s="225">
        <v>54704</v>
      </c>
      <c r="R8" s="170">
        <v>54703.350000000006</v>
      </c>
      <c r="S8" s="165">
        <v>54703.350000000006</v>
      </c>
      <c r="T8" s="154">
        <v>40521</v>
      </c>
      <c r="U8" s="159">
        <v>40521</v>
      </c>
      <c r="V8" s="154">
        <v>33767</v>
      </c>
      <c r="W8" s="138">
        <v>29362.5</v>
      </c>
      <c r="X8" s="133">
        <v>29362.5</v>
      </c>
      <c r="Y8" s="131">
        <v>23490</v>
      </c>
      <c r="Z8" s="125">
        <f t="shared" si="6"/>
        <v>1.0000118822704642</v>
      </c>
      <c r="AA8" s="126">
        <f t="shared" si="7"/>
        <v>62909.599999999999</v>
      </c>
      <c r="AB8" s="241">
        <f t="shared" si="8"/>
        <v>125819.2</v>
      </c>
      <c r="AC8" s="242">
        <f t="shared" si="9"/>
        <v>88073.439999999988</v>
      </c>
    </row>
    <row r="9" spans="1:29" s="126" customFormat="1" ht="24" customHeight="1" x14ac:dyDescent="0.35">
      <c r="A9" t="s">
        <v>58</v>
      </c>
      <c r="B9"/>
      <c r="C9" s="84" t="s">
        <v>4</v>
      </c>
      <c r="D9" s="80">
        <f t="shared" si="0"/>
        <v>49980</v>
      </c>
      <c r="E9" s="81">
        <f t="shared" si="0"/>
        <v>34990</v>
      </c>
      <c r="F9" s="5"/>
      <c r="G9" s="25"/>
      <c r="H9" s="30">
        <f t="shared" si="1"/>
        <v>49980</v>
      </c>
      <c r="I9" s="31">
        <f t="shared" si="1"/>
        <v>34990</v>
      </c>
      <c r="J9" s="25"/>
      <c r="K9" s="65">
        <f t="shared" si="2"/>
        <v>49976.7</v>
      </c>
      <c r="L9" s="65">
        <f t="shared" si="3"/>
        <v>34983.689999999995</v>
      </c>
      <c r="M9" s="25"/>
      <c r="N9" s="65">
        <f t="shared" si="4"/>
        <v>43458</v>
      </c>
      <c r="O9" s="65">
        <f t="shared" si="5"/>
        <v>30420.6</v>
      </c>
      <c r="P9" s="25"/>
      <c r="Q9" s="225">
        <v>21729</v>
      </c>
      <c r="R9" s="170">
        <v>21728.25</v>
      </c>
      <c r="S9" s="165">
        <v>21728.25</v>
      </c>
      <c r="T9" s="154">
        <v>16095</v>
      </c>
      <c r="U9" s="159">
        <v>16095</v>
      </c>
      <c r="V9" s="154">
        <v>13412</v>
      </c>
      <c r="W9" s="138">
        <v>11662.5</v>
      </c>
      <c r="X9" s="133">
        <v>11662.5</v>
      </c>
      <c r="Y9" s="131">
        <v>9330</v>
      </c>
      <c r="Z9" s="125">
        <f t="shared" si="6"/>
        <v>1.0000345172758967</v>
      </c>
      <c r="AA9" s="126">
        <f t="shared" si="7"/>
        <v>24988.35</v>
      </c>
      <c r="AB9" s="241">
        <f t="shared" si="8"/>
        <v>49976.7</v>
      </c>
      <c r="AC9" s="242">
        <f t="shared" si="9"/>
        <v>34983.689999999995</v>
      </c>
    </row>
    <row r="10" spans="1:29" s="126" customFormat="1" ht="24" customHeight="1" x14ac:dyDescent="0.35">
      <c r="A10" t="s">
        <v>58</v>
      </c>
      <c r="B10"/>
      <c r="C10" s="88" t="s">
        <v>5</v>
      </c>
      <c r="D10" s="80">
        <f t="shared" si="0"/>
        <v>83950</v>
      </c>
      <c r="E10" s="81">
        <f t="shared" si="0"/>
        <v>58770</v>
      </c>
      <c r="F10" s="3"/>
      <c r="G10" s="25"/>
      <c r="H10" s="30">
        <f t="shared" si="1"/>
        <v>83950</v>
      </c>
      <c r="I10" s="31">
        <f t="shared" si="1"/>
        <v>58770</v>
      </c>
      <c r="J10" s="25"/>
      <c r="K10" s="65">
        <f t="shared" si="2"/>
        <v>83946.780000000013</v>
      </c>
      <c r="L10" s="65">
        <f t="shared" si="3"/>
        <v>58762.746000000006</v>
      </c>
      <c r="M10" s="25"/>
      <c r="N10" s="65">
        <f t="shared" si="4"/>
        <v>72997.200000000012</v>
      </c>
      <c r="O10" s="65">
        <f t="shared" si="5"/>
        <v>51098.040000000008</v>
      </c>
      <c r="P10" s="25"/>
      <c r="Q10" s="225">
        <v>36498.600000000006</v>
      </c>
      <c r="R10" s="170">
        <v>36498.600000000006</v>
      </c>
      <c r="S10" s="165">
        <v>36498.600000000006</v>
      </c>
      <c r="T10" s="154">
        <v>27036</v>
      </c>
      <c r="U10" s="159">
        <v>27036</v>
      </c>
      <c r="V10" s="154">
        <v>22530</v>
      </c>
      <c r="W10" s="138">
        <v>19591.25</v>
      </c>
      <c r="X10" s="133">
        <v>19591.25</v>
      </c>
      <c r="Y10" s="131">
        <v>15673</v>
      </c>
      <c r="Z10" s="125">
        <f t="shared" si="6"/>
        <v>1</v>
      </c>
      <c r="AA10" s="126">
        <f t="shared" si="7"/>
        <v>41973.390000000007</v>
      </c>
      <c r="AB10" s="241">
        <f t="shared" si="8"/>
        <v>83946.780000000013</v>
      </c>
      <c r="AC10" s="242">
        <f t="shared" si="9"/>
        <v>58762.746000000006</v>
      </c>
    </row>
    <row r="11" spans="1:29" s="126" customFormat="1" ht="24" customHeight="1" x14ac:dyDescent="0.35">
      <c r="A11" t="s">
        <v>58</v>
      </c>
      <c r="B11"/>
      <c r="C11" s="88" t="s">
        <v>6</v>
      </c>
      <c r="D11" s="80">
        <f t="shared" si="0"/>
        <v>125830</v>
      </c>
      <c r="E11" s="81">
        <f t="shared" si="0"/>
        <v>88080</v>
      </c>
      <c r="F11" s="3"/>
      <c r="G11" s="25"/>
      <c r="H11" s="30">
        <f t="shared" si="1"/>
        <v>125830</v>
      </c>
      <c r="I11" s="31">
        <f t="shared" si="1"/>
        <v>88080</v>
      </c>
      <c r="J11" s="25"/>
      <c r="K11" s="65">
        <f t="shared" si="2"/>
        <v>125828.4</v>
      </c>
      <c r="L11" s="65">
        <f t="shared" si="3"/>
        <v>88079.87999999999</v>
      </c>
      <c r="M11" s="25"/>
      <c r="N11" s="65">
        <f t="shared" si="4"/>
        <v>109416</v>
      </c>
      <c r="O11" s="65">
        <f t="shared" si="5"/>
        <v>76591.199999999997</v>
      </c>
      <c r="P11" s="25"/>
      <c r="Q11" s="225">
        <v>54708</v>
      </c>
      <c r="R11" s="170">
        <v>54707.4</v>
      </c>
      <c r="S11" s="165">
        <v>54707.4</v>
      </c>
      <c r="T11" s="154">
        <v>40524</v>
      </c>
      <c r="U11" s="159">
        <v>40524</v>
      </c>
      <c r="V11" s="154">
        <v>33770</v>
      </c>
      <c r="W11" s="138">
        <v>29365</v>
      </c>
      <c r="X11" s="133">
        <v>29365</v>
      </c>
      <c r="Y11" s="131">
        <v>23492</v>
      </c>
      <c r="Z11" s="125">
        <f t="shared" si="6"/>
        <v>1.0000109674376776</v>
      </c>
      <c r="AA11" s="126">
        <f t="shared" si="7"/>
        <v>62914.2</v>
      </c>
      <c r="AB11" s="241">
        <f t="shared" si="8"/>
        <v>125828.4</v>
      </c>
      <c r="AC11" s="242">
        <f t="shared" si="9"/>
        <v>88079.87999999999</v>
      </c>
    </row>
    <row r="12" spans="1:29" s="126" customFormat="1" ht="24" customHeight="1" x14ac:dyDescent="0.35">
      <c r="A12" t="s">
        <v>58</v>
      </c>
      <c r="B12"/>
      <c r="C12" s="15"/>
      <c r="D12" s="68"/>
      <c r="E12" s="69"/>
      <c r="F12" s="3"/>
      <c r="G12" s="25"/>
      <c r="H12" s="30">
        <f t="shared" si="1"/>
        <v>10</v>
      </c>
      <c r="I12" s="31">
        <f t="shared" si="1"/>
        <v>10</v>
      </c>
      <c r="J12" s="25"/>
      <c r="K12" s="65">
        <f t="shared" si="2"/>
        <v>0</v>
      </c>
      <c r="L12" s="65">
        <f t="shared" si="3"/>
        <v>0</v>
      </c>
      <c r="M12" s="25"/>
      <c r="N12" s="65">
        <f t="shared" si="4"/>
        <v>0</v>
      </c>
      <c r="O12" s="65">
        <f t="shared" si="5"/>
        <v>0</v>
      </c>
      <c r="P12" s="25"/>
      <c r="Q12" s="170">
        <v>0</v>
      </c>
      <c r="R12" s="170">
        <v>0</v>
      </c>
      <c r="S12" s="165">
        <v>0</v>
      </c>
      <c r="T12" s="153"/>
      <c r="U12" s="153"/>
      <c r="V12" s="153"/>
      <c r="W12" s="133">
        <v>0</v>
      </c>
      <c r="X12" s="133">
        <v>0</v>
      </c>
      <c r="Y12" s="130"/>
      <c r="Z12" s="125" t="e">
        <f t="shared" si="6"/>
        <v>#DIV/0!</v>
      </c>
      <c r="AA12" s="126">
        <f t="shared" si="7"/>
        <v>0</v>
      </c>
      <c r="AB12" s="241">
        <f t="shared" si="8"/>
        <v>0</v>
      </c>
      <c r="AC12" s="242">
        <f t="shared" si="9"/>
        <v>0</v>
      </c>
    </row>
    <row r="13" spans="1:29" s="126" customFormat="1" ht="24" customHeight="1" x14ac:dyDescent="0.35">
      <c r="A13" t="s">
        <v>58</v>
      </c>
      <c r="B13"/>
      <c r="C13" s="70" t="s">
        <v>60</v>
      </c>
      <c r="D13" s="74"/>
      <c r="E13" s="75"/>
      <c r="F13" s="73"/>
      <c r="G13" s="25"/>
      <c r="H13" s="30"/>
      <c r="I13" s="31"/>
      <c r="J13" s="25"/>
      <c r="K13" s="65"/>
      <c r="L13" s="65"/>
      <c r="M13" s="25"/>
      <c r="N13" s="65"/>
      <c r="O13" s="65"/>
      <c r="P13" s="25"/>
      <c r="Q13" s="170">
        <v>0</v>
      </c>
      <c r="R13" s="170">
        <v>0</v>
      </c>
      <c r="S13" s="165">
        <v>0</v>
      </c>
      <c r="T13" s="153"/>
      <c r="U13" s="153"/>
      <c r="V13" s="153"/>
      <c r="W13" s="133"/>
      <c r="X13" s="133">
        <v>0</v>
      </c>
      <c r="Y13" s="130"/>
      <c r="Z13" s="125" t="e">
        <f t="shared" si="6"/>
        <v>#DIV/0!</v>
      </c>
      <c r="AA13" s="126">
        <f t="shared" si="7"/>
        <v>0</v>
      </c>
      <c r="AB13" s="241">
        <f t="shared" si="8"/>
        <v>0</v>
      </c>
      <c r="AC13" s="242">
        <f t="shared" si="9"/>
        <v>0</v>
      </c>
    </row>
    <row r="14" spans="1:29" s="126" customFormat="1" ht="24" customHeight="1" x14ac:dyDescent="0.35">
      <c r="A14" t="s">
        <v>58</v>
      </c>
      <c r="B14"/>
      <c r="C14" s="82" t="s">
        <v>7</v>
      </c>
      <c r="D14" s="80">
        <f t="shared" ref="D14:E21" si="10">H14</f>
        <v>49980</v>
      </c>
      <c r="E14" s="81">
        <f t="shared" si="10"/>
        <v>34990</v>
      </c>
      <c r="F14" s="3"/>
      <c r="G14" s="25"/>
      <c r="H14" s="30">
        <f t="shared" si="1"/>
        <v>49980</v>
      </c>
      <c r="I14" s="31">
        <f t="shared" si="1"/>
        <v>34990</v>
      </c>
      <c r="J14" s="134"/>
      <c r="K14" s="65">
        <f t="shared" si="2"/>
        <v>49976.7</v>
      </c>
      <c r="L14" s="65">
        <f t="shared" si="3"/>
        <v>34983.689999999995</v>
      </c>
      <c r="M14" s="8"/>
      <c r="N14" s="65">
        <f t="shared" si="4"/>
        <v>43458</v>
      </c>
      <c r="O14" s="65">
        <f t="shared" si="5"/>
        <v>30420.6</v>
      </c>
      <c r="P14" s="25"/>
      <c r="Q14" s="225">
        <v>21729</v>
      </c>
      <c r="R14" s="170">
        <v>21728.25</v>
      </c>
      <c r="S14" s="165">
        <v>21728.25</v>
      </c>
      <c r="T14" s="154">
        <v>16095</v>
      </c>
      <c r="U14" s="159">
        <v>16095</v>
      </c>
      <c r="V14" s="154">
        <v>13412</v>
      </c>
      <c r="W14" s="138">
        <v>11662.5</v>
      </c>
      <c r="X14" s="133">
        <v>11662.5</v>
      </c>
      <c r="Y14" s="131">
        <v>9330</v>
      </c>
      <c r="Z14" s="125">
        <f t="shared" si="6"/>
        <v>1.0000345172758967</v>
      </c>
      <c r="AA14" s="126">
        <f t="shared" si="7"/>
        <v>24988.35</v>
      </c>
      <c r="AB14" s="241">
        <f t="shared" si="8"/>
        <v>49976.7</v>
      </c>
      <c r="AC14" s="242">
        <f t="shared" si="9"/>
        <v>34983.689999999995</v>
      </c>
    </row>
    <row r="15" spans="1:29" s="126" customFormat="1" ht="24" customHeight="1" x14ac:dyDescent="0.35">
      <c r="A15" t="s">
        <v>58</v>
      </c>
      <c r="B15"/>
      <c r="C15" s="82" t="s">
        <v>170</v>
      </c>
      <c r="D15" s="80">
        <f t="shared" si="10"/>
        <v>85300</v>
      </c>
      <c r="E15" s="81">
        <f t="shared" si="10"/>
        <v>59710</v>
      </c>
      <c r="F15" s="3"/>
      <c r="G15" s="25"/>
      <c r="H15" s="30">
        <f t="shared" si="1"/>
        <v>85300</v>
      </c>
      <c r="I15" s="31">
        <f t="shared" si="1"/>
        <v>59710</v>
      </c>
      <c r="J15" s="25"/>
      <c r="K15" s="65">
        <f t="shared" si="2"/>
        <v>85294.349999999991</v>
      </c>
      <c r="L15" s="65">
        <f t="shared" si="3"/>
        <v>59706.044999999991</v>
      </c>
      <c r="M15" s="25"/>
      <c r="N15" s="65">
        <f t="shared" si="4"/>
        <v>74169</v>
      </c>
      <c r="O15" s="65">
        <f t="shared" si="5"/>
        <v>51918.299999999996</v>
      </c>
      <c r="P15" s="25"/>
      <c r="Q15" s="225">
        <v>37084.5</v>
      </c>
      <c r="R15" s="170">
        <v>37084.5</v>
      </c>
      <c r="S15" s="165">
        <v>37084.5</v>
      </c>
      <c r="T15" s="154">
        <v>27470</v>
      </c>
      <c r="U15" s="159">
        <v>27470</v>
      </c>
      <c r="V15" s="154">
        <v>22891</v>
      </c>
      <c r="W15" s="138">
        <v>19905</v>
      </c>
      <c r="X15" s="133">
        <v>19905</v>
      </c>
      <c r="Y15" s="131">
        <v>15924</v>
      </c>
      <c r="Z15" s="125">
        <f t="shared" si="6"/>
        <v>1</v>
      </c>
      <c r="AA15" s="126">
        <f t="shared" si="7"/>
        <v>42647.174999999996</v>
      </c>
      <c r="AB15" s="241">
        <f t="shared" si="8"/>
        <v>85294.349999999991</v>
      </c>
      <c r="AC15" s="242">
        <f t="shared" si="9"/>
        <v>59706.044999999991</v>
      </c>
    </row>
    <row r="16" spans="1:29" s="126" customFormat="1" ht="24" customHeight="1" x14ac:dyDescent="0.35">
      <c r="A16" t="s">
        <v>58</v>
      </c>
      <c r="B16"/>
      <c r="C16" s="82" t="s">
        <v>9</v>
      </c>
      <c r="D16" s="80">
        <f t="shared" si="10"/>
        <v>169070</v>
      </c>
      <c r="E16" s="81">
        <f t="shared" si="10"/>
        <v>118350</v>
      </c>
      <c r="F16" s="3"/>
      <c r="G16" s="25"/>
      <c r="H16" s="30">
        <f t="shared" si="1"/>
        <v>169070</v>
      </c>
      <c r="I16" s="31">
        <f t="shared" si="1"/>
        <v>118350</v>
      </c>
      <c r="J16" s="25"/>
      <c r="K16" s="65">
        <f t="shared" si="2"/>
        <v>169066.09999999998</v>
      </c>
      <c r="L16" s="65">
        <f t="shared" si="3"/>
        <v>118346.26999999997</v>
      </c>
      <c r="M16" s="25"/>
      <c r="N16" s="65">
        <f t="shared" si="4"/>
        <v>147014</v>
      </c>
      <c r="O16" s="65">
        <f t="shared" si="5"/>
        <v>102909.79999999999</v>
      </c>
      <c r="P16" s="25"/>
      <c r="Q16" s="225">
        <v>73507</v>
      </c>
      <c r="R16" s="170">
        <v>73506.150000000009</v>
      </c>
      <c r="S16" s="165">
        <v>73506.150000000009</v>
      </c>
      <c r="T16" s="154">
        <v>54449</v>
      </c>
      <c r="U16" s="159">
        <v>54449</v>
      </c>
      <c r="V16" s="154">
        <v>45374</v>
      </c>
      <c r="W16" s="138">
        <v>39455</v>
      </c>
      <c r="X16" s="133">
        <v>39455</v>
      </c>
      <c r="Y16" s="131">
        <v>31564</v>
      </c>
      <c r="Z16" s="125">
        <f t="shared" si="6"/>
        <v>1.0000115636582789</v>
      </c>
      <c r="AA16" s="126">
        <f t="shared" si="7"/>
        <v>84533.049999999988</v>
      </c>
      <c r="AB16" s="241">
        <f t="shared" si="8"/>
        <v>169066.09999999998</v>
      </c>
      <c r="AC16" s="242">
        <f t="shared" si="9"/>
        <v>118346.26999999997</v>
      </c>
    </row>
    <row r="17" spans="1:30" s="126" customFormat="1" ht="24" customHeight="1" x14ac:dyDescent="0.35">
      <c r="A17" t="s">
        <v>58</v>
      </c>
      <c r="B17"/>
      <c r="C17" s="82" t="s">
        <v>171</v>
      </c>
      <c r="D17" s="80">
        <f t="shared" si="10"/>
        <v>269780</v>
      </c>
      <c r="E17" s="81">
        <f t="shared" si="10"/>
        <v>188850</v>
      </c>
      <c r="F17" s="3"/>
      <c r="G17" s="25"/>
      <c r="H17" s="30">
        <f t="shared" si="1"/>
        <v>269780</v>
      </c>
      <c r="I17" s="31">
        <f t="shared" si="1"/>
        <v>188850</v>
      </c>
      <c r="J17" s="25"/>
      <c r="K17" s="65">
        <f t="shared" si="2"/>
        <v>269777.92499999999</v>
      </c>
      <c r="L17" s="65">
        <f t="shared" si="3"/>
        <v>188844.54750000002</v>
      </c>
      <c r="M17" s="25"/>
      <c r="N17" s="65">
        <f t="shared" si="4"/>
        <v>234589.50000000003</v>
      </c>
      <c r="O17" s="65">
        <f t="shared" si="5"/>
        <v>164212.65000000002</v>
      </c>
      <c r="P17" s="25"/>
      <c r="Q17" s="225">
        <v>117294.75000000001</v>
      </c>
      <c r="R17" s="170">
        <v>117294.75000000001</v>
      </c>
      <c r="S17" s="165">
        <v>117294.75000000001</v>
      </c>
      <c r="T17" s="154">
        <v>86885</v>
      </c>
      <c r="U17" s="159">
        <v>86885</v>
      </c>
      <c r="V17" s="154">
        <v>72404</v>
      </c>
      <c r="W17" s="138">
        <v>62960</v>
      </c>
      <c r="X17" s="133">
        <v>62960</v>
      </c>
      <c r="Y17" s="131">
        <v>50368</v>
      </c>
      <c r="Z17" s="125">
        <f t="shared" si="6"/>
        <v>1</v>
      </c>
      <c r="AA17" s="126">
        <f t="shared" si="7"/>
        <v>134888.96249999999</v>
      </c>
      <c r="AB17" s="241">
        <f t="shared" si="8"/>
        <v>269777.92499999999</v>
      </c>
      <c r="AC17" s="242">
        <f t="shared" si="9"/>
        <v>188844.54749999999</v>
      </c>
    </row>
    <row r="18" spans="1:30" s="126" customFormat="1" ht="24" customHeight="1" x14ac:dyDescent="0.35">
      <c r="A18" t="s">
        <v>58</v>
      </c>
      <c r="B18"/>
      <c r="C18" s="82" t="s">
        <v>11</v>
      </c>
      <c r="D18" s="80">
        <f t="shared" si="10"/>
        <v>43460</v>
      </c>
      <c r="E18" s="81">
        <f t="shared" si="10"/>
        <v>30430</v>
      </c>
      <c r="F18" s="3"/>
      <c r="G18" s="25"/>
      <c r="H18" s="30">
        <f t="shared" si="1"/>
        <v>43460</v>
      </c>
      <c r="I18" s="31">
        <f t="shared" si="1"/>
        <v>30430</v>
      </c>
      <c r="J18" s="25"/>
      <c r="K18" s="65">
        <f t="shared" si="2"/>
        <v>43457.58</v>
      </c>
      <c r="L18" s="65">
        <f t="shared" si="3"/>
        <v>30420.306</v>
      </c>
      <c r="M18" s="25"/>
      <c r="N18" s="65">
        <f t="shared" si="4"/>
        <v>37789.200000000004</v>
      </c>
      <c r="O18" s="65">
        <f t="shared" si="5"/>
        <v>26452.440000000002</v>
      </c>
      <c r="P18" s="25"/>
      <c r="Q18" s="225">
        <v>18894.600000000002</v>
      </c>
      <c r="R18" s="170">
        <v>18894.600000000002</v>
      </c>
      <c r="S18" s="165">
        <v>18894.600000000002</v>
      </c>
      <c r="T18" s="154">
        <v>13996</v>
      </c>
      <c r="U18" s="159">
        <v>13996</v>
      </c>
      <c r="V18" s="154">
        <v>11663</v>
      </c>
      <c r="W18" s="138">
        <v>10141.25</v>
      </c>
      <c r="X18" s="133">
        <v>10141.25</v>
      </c>
      <c r="Y18" s="131">
        <v>8113</v>
      </c>
      <c r="Z18" s="125">
        <f t="shared" si="6"/>
        <v>1</v>
      </c>
      <c r="AA18" s="126">
        <f t="shared" si="7"/>
        <v>21728.79</v>
      </c>
      <c r="AB18" s="241">
        <f t="shared" si="8"/>
        <v>43457.58</v>
      </c>
      <c r="AC18" s="242">
        <f t="shared" si="9"/>
        <v>30420.306</v>
      </c>
    </row>
    <row r="19" spans="1:30" s="126" customFormat="1" ht="24" customHeight="1" x14ac:dyDescent="0.35">
      <c r="A19" t="s">
        <v>58</v>
      </c>
      <c r="B19"/>
      <c r="C19" s="82" t="s">
        <v>12</v>
      </c>
      <c r="D19" s="80">
        <f t="shared" si="10"/>
        <v>74180</v>
      </c>
      <c r="E19" s="81">
        <f t="shared" si="10"/>
        <v>51930</v>
      </c>
      <c r="F19" s="3"/>
      <c r="G19" s="25"/>
      <c r="H19" s="30">
        <f t="shared" si="1"/>
        <v>74180</v>
      </c>
      <c r="I19" s="31">
        <f t="shared" si="1"/>
        <v>51930</v>
      </c>
      <c r="J19" s="25"/>
      <c r="K19" s="65">
        <f t="shared" si="2"/>
        <v>74177.299999999988</v>
      </c>
      <c r="L19" s="65">
        <f t="shared" si="3"/>
        <v>51924.109999999986</v>
      </c>
      <c r="M19" s="25"/>
      <c r="N19" s="65">
        <f t="shared" si="4"/>
        <v>64502</v>
      </c>
      <c r="O19" s="65">
        <f t="shared" si="5"/>
        <v>45151.399999999994</v>
      </c>
      <c r="P19" s="25"/>
      <c r="Q19" s="225">
        <v>32251</v>
      </c>
      <c r="R19" s="170">
        <v>32250.15</v>
      </c>
      <c r="S19" s="165">
        <v>32250.15</v>
      </c>
      <c r="T19" s="154">
        <v>23889</v>
      </c>
      <c r="U19" s="159">
        <v>23889</v>
      </c>
      <c r="V19" s="154">
        <v>19907</v>
      </c>
      <c r="W19" s="138">
        <v>17310</v>
      </c>
      <c r="X19" s="133">
        <v>17310</v>
      </c>
      <c r="Y19" s="131">
        <v>13848</v>
      </c>
      <c r="Z19" s="125">
        <f t="shared" si="6"/>
        <v>1.000026356466559</v>
      </c>
      <c r="AA19" s="126">
        <f t="shared" si="7"/>
        <v>37088.649999999994</v>
      </c>
      <c r="AB19" s="241">
        <f t="shared" si="8"/>
        <v>74177.299999999988</v>
      </c>
      <c r="AC19" s="242">
        <f t="shared" si="9"/>
        <v>51924.109999999986</v>
      </c>
    </row>
    <row r="20" spans="1:30" s="126" customFormat="1" ht="24" customHeight="1" x14ac:dyDescent="0.35">
      <c r="A20" t="s">
        <v>58</v>
      </c>
      <c r="B20"/>
      <c r="C20" s="82" t="s">
        <v>13</v>
      </c>
      <c r="D20" s="80">
        <f t="shared" si="10"/>
        <v>147010</v>
      </c>
      <c r="E20" s="81">
        <f t="shared" si="10"/>
        <v>102910</v>
      </c>
      <c r="F20" s="3"/>
      <c r="G20" s="25"/>
      <c r="H20" s="30">
        <f t="shared" si="1"/>
        <v>147010</v>
      </c>
      <c r="I20" s="31">
        <f t="shared" si="1"/>
        <v>102910</v>
      </c>
      <c r="J20" s="25"/>
      <c r="K20" s="65">
        <f t="shared" si="2"/>
        <v>147006.22500000001</v>
      </c>
      <c r="L20" s="65">
        <f t="shared" si="3"/>
        <v>102904.3575</v>
      </c>
      <c r="M20" s="25"/>
      <c r="N20" s="65">
        <f t="shared" si="4"/>
        <v>127831.50000000001</v>
      </c>
      <c r="O20" s="65">
        <f t="shared" si="5"/>
        <v>89482.05</v>
      </c>
      <c r="P20" s="25"/>
      <c r="Q20" s="225">
        <v>63915.750000000007</v>
      </c>
      <c r="R20" s="170">
        <v>63915.750000000007</v>
      </c>
      <c r="S20" s="165">
        <v>63915.750000000007</v>
      </c>
      <c r="T20" s="154">
        <v>47345</v>
      </c>
      <c r="U20" s="159">
        <v>47345</v>
      </c>
      <c r="V20" s="154">
        <v>39454</v>
      </c>
      <c r="W20" s="138">
        <v>34307.5</v>
      </c>
      <c r="X20" s="133">
        <v>34307.5</v>
      </c>
      <c r="Y20" s="131">
        <v>27446</v>
      </c>
      <c r="Z20" s="125">
        <f t="shared" si="6"/>
        <v>1</v>
      </c>
      <c r="AA20" s="126">
        <f t="shared" si="7"/>
        <v>73503.112500000003</v>
      </c>
      <c r="AB20" s="241">
        <f t="shared" si="8"/>
        <v>147006.22500000001</v>
      </c>
      <c r="AC20" s="242">
        <f t="shared" si="9"/>
        <v>102904.3575</v>
      </c>
    </row>
    <row r="21" spans="1:30" s="126" customFormat="1" ht="24" customHeight="1" x14ac:dyDescent="0.35">
      <c r="A21" t="s">
        <v>58</v>
      </c>
      <c r="B21"/>
      <c r="C21" s="82" t="s">
        <v>14</v>
      </c>
      <c r="D21" s="80">
        <f t="shared" si="10"/>
        <v>234600</v>
      </c>
      <c r="E21" s="81">
        <f t="shared" si="10"/>
        <v>164220</v>
      </c>
      <c r="F21" s="3"/>
      <c r="G21" s="25"/>
      <c r="H21" s="30">
        <f t="shared" si="1"/>
        <v>234600</v>
      </c>
      <c r="I21" s="31">
        <f t="shared" si="1"/>
        <v>164220</v>
      </c>
      <c r="J21" s="25"/>
      <c r="K21" s="65">
        <f t="shared" si="2"/>
        <v>234590.8</v>
      </c>
      <c r="L21" s="65">
        <f t="shared" si="3"/>
        <v>164213.55999999997</v>
      </c>
      <c r="M21" s="25"/>
      <c r="N21" s="65">
        <f t="shared" si="4"/>
        <v>203992</v>
      </c>
      <c r="O21" s="65">
        <f t="shared" si="5"/>
        <v>142794.4</v>
      </c>
      <c r="P21" s="25"/>
      <c r="Q21" s="225">
        <v>101996</v>
      </c>
      <c r="R21" s="170">
        <v>101995.20000000001</v>
      </c>
      <c r="S21" s="165">
        <v>101995.20000000001</v>
      </c>
      <c r="T21" s="154">
        <v>75552</v>
      </c>
      <c r="U21" s="159">
        <v>75552</v>
      </c>
      <c r="V21" s="154">
        <v>62960</v>
      </c>
      <c r="W21" s="138">
        <v>54747.5</v>
      </c>
      <c r="X21" s="133">
        <v>54747.5</v>
      </c>
      <c r="Y21" s="131">
        <v>43798</v>
      </c>
      <c r="Z21" s="125">
        <f t="shared" si="6"/>
        <v>1.0000078435063611</v>
      </c>
      <c r="AA21" s="126">
        <f t="shared" si="7"/>
        <v>117295.4</v>
      </c>
      <c r="AB21" s="241">
        <f t="shared" si="8"/>
        <v>234590.8</v>
      </c>
      <c r="AC21" s="242">
        <f t="shared" si="9"/>
        <v>164213.55999999997</v>
      </c>
    </row>
    <row r="22" spans="1:30" s="126" customFormat="1" ht="24" customHeight="1" x14ac:dyDescent="0.35">
      <c r="A22" t="s">
        <v>58</v>
      </c>
      <c r="B22"/>
      <c r="C22" s="13"/>
      <c r="D22" s="68"/>
      <c r="E22" s="69"/>
      <c r="F22" s="3"/>
      <c r="G22" s="25"/>
      <c r="H22" s="30">
        <f t="shared" si="1"/>
        <v>10</v>
      </c>
      <c r="I22" s="31">
        <f t="shared" si="1"/>
        <v>10</v>
      </c>
      <c r="J22" s="25"/>
      <c r="K22" s="65">
        <f t="shared" si="2"/>
        <v>0</v>
      </c>
      <c r="L22" s="65">
        <f t="shared" si="3"/>
        <v>0</v>
      </c>
      <c r="M22" s="25"/>
      <c r="N22" s="65">
        <f t="shared" si="4"/>
        <v>0</v>
      </c>
      <c r="O22" s="65">
        <f t="shared" si="5"/>
        <v>0</v>
      </c>
      <c r="P22" s="25"/>
      <c r="Q22" s="170">
        <v>0</v>
      </c>
      <c r="R22" s="170">
        <v>0</v>
      </c>
      <c r="S22" s="165">
        <v>0</v>
      </c>
      <c r="T22" s="153"/>
      <c r="U22" s="153"/>
      <c r="V22" s="153"/>
      <c r="W22" s="133">
        <v>0</v>
      </c>
      <c r="X22" s="133">
        <v>0</v>
      </c>
      <c r="Y22" s="130"/>
      <c r="Z22" s="125" t="e">
        <f t="shared" si="6"/>
        <v>#DIV/0!</v>
      </c>
      <c r="AA22" s="126">
        <f t="shared" si="7"/>
        <v>0</v>
      </c>
      <c r="AB22" s="241">
        <f t="shared" si="8"/>
        <v>0</v>
      </c>
      <c r="AC22" s="242">
        <f t="shared" si="9"/>
        <v>0</v>
      </c>
    </row>
    <row r="23" spans="1:30" s="126" customFormat="1" ht="24" customHeight="1" x14ac:dyDescent="0.35">
      <c r="A23" t="s">
        <v>58</v>
      </c>
      <c r="B23"/>
      <c r="C23" s="70" t="s">
        <v>61</v>
      </c>
      <c r="D23" s="74"/>
      <c r="E23" s="75"/>
      <c r="F23" s="73"/>
      <c r="G23" s="25"/>
      <c r="H23" s="30">
        <f t="shared" si="1"/>
        <v>10</v>
      </c>
      <c r="I23" s="31">
        <f t="shared" si="1"/>
        <v>10</v>
      </c>
      <c r="J23" s="25"/>
      <c r="K23" s="65">
        <f t="shared" si="2"/>
        <v>0</v>
      </c>
      <c r="L23" s="65">
        <f t="shared" si="3"/>
        <v>0</v>
      </c>
      <c r="M23" s="25"/>
      <c r="N23" s="65">
        <f t="shared" si="4"/>
        <v>0</v>
      </c>
      <c r="O23" s="65">
        <f t="shared" si="5"/>
        <v>0</v>
      </c>
      <c r="P23" s="25"/>
      <c r="Q23" s="170">
        <v>0</v>
      </c>
      <c r="R23" s="170">
        <v>0</v>
      </c>
      <c r="S23" s="165">
        <v>0</v>
      </c>
      <c r="T23" s="153"/>
      <c r="U23" s="153"/>
      <c r="V23" s="153"/>
      <c r="W23" s="133"/>
      <c r="X23" s="133"/>
      <c r="Y23" s="130"/>
      <c r="Z23" s="125" t="e">
        <f t="shared" si="6"/>
        <v>#DIV/0!</v>
      </c>
      <c r="AA23" s="126">
        <f t="shared" si="7"/>
        <v>0</v>
      </c>
      <c r="AB23" s="241">
        <f t="shared" si="8"/>
        <v>0</v>
      </c>
      <c r="AC23" s="242">
        <f t="shared" si="9"/>
        <v>0</v>
      </c>
    </row>
    <row r="24" spans="1:30" s="126" customFormat="1" ht="24" customHeight="1" x14ac:dyDescent="0.35">
      <c r="A24" t="s">
        <v>58</v>
      </c>
      <c r="B24"/>
      <c r="C24" s="86" t="s">
        <v>15</v>
      </c>
      <c r="D24" s="80">
        <f t="shared" ref="D24:E29" si="11">H24</f>
        <v>46990</v>
      </c>
      <c r="E24" s="81">
        <f t="shared" si="11"/>
        <v>32900</v>
      </c>
      <c r="F24" s="5"/>
      <c r="G24" s="25"/>
      <c r="H24" s="30">
        <f t="shared" si="1"/>
        <v>46990</v>
      </c>
      <c r="I24" s="31">
        <f t="shared" si="1"/>
        <v>32900</v>
      </c>
      <c r="J24" s="25"/>
      <c r="K24" s="65">
        <f t="shared" si="2"/>
        <v>46986.7</v>
      </c>
      <c r="L24" s="65">
        <f t="shared" si="3"/>
        <v>32890.689999999995</v>
      </c>
      <c r="M24" s="25"/>
      <c r="N24" s="65">
        <f t="shared" si="4"/>
        <v>40858</v>
      </c>
      <c r="O24" s="65">
        <f t="shared" si="5"/>
        <v>28600.6</v>
      </c>
      <c r="P24" s="25"/>
      <c r="Q24" s="225">
        <v>20429</v>
      </c>
      <c r="R24" s="170">
        <v>20428.2</v>
      </c>
      <c r="S24" s="165">
        <v>20428.2</v>
      </c>
      <c r="T24" s="154">
        <v>15132</v>
      </c>
      <c r="U24" s="159">
        <v>15132</v>
      </c>
      <c r="V24" s="154">
        <v>12610</v>
      </c>
      <c r="W24" s="138">
        <v>10965</v>
      </c>
      <c r="X24" s="133">
        <v>10965</v>
      </c>
      <c r="Y24" s="131">
        <v>8772</v>
      </c>
      <c r="Z24" s="125">
        <f t="shared" si="6"/>
        <v>1.000039161551189</v>
      </c>
      <c r="AA24" s="126">
        <f t="shared" si="7"/>
        <v>23493.35</v>
      </c>
      <c r="AB24" s="241">
        <f t="shared" si="8"/>
        <v>46986.7</v>
      </c>
      <c r="AC24" s="242">
        <f t="shared" si="9"/>
        <v>32890.689999999995</v>
      </c>
    </row>
    <row r="25" spans="1:30" s="126" customFormat="1" ht="24" customHeight="1" x14ac:dyDescent="0.35">
      <c r="A25" t="s">
        <v>58</v>
      </c>
      <c r="B25"/>
      <c r="C25" s="86" t="s">
        <v>16</v>
      </c>
      <c r="D25" s="80">
        <f t="shared" si="11"/>
        <v>82460</v>
      </c>
      <c r="E25" s="81">
        <f t="shared" si="11"/>
        <v>57720</v>
      </c>
      <c r="F25" s="5"/>
      <c r="G25" s="25"/>
      <c r="H25" s="30">
        <f t="shared" si="1"/>
        <v>82460</v>
      </c>
      <c r="I25" s="31">
        <f t="shared" si="1"/>
        <v>57720</v>
      </c>
      <c r="J25" s="25"/>
      <c r="K25" s="65">
        <f t="shared" si="2"/>
        <v>82450.17</v>
      </c>
      <c r="L25" s="65">
        <f t="shared" si="3"/>
        <v>57715.118999999992</v>
      </c>
      <c r="M25" s="25"/>
      <c r="N25" s="65">
        <f t="shared" si="4"/>
        <v>71695.8</v>
      </c>
      <c r="O25" s="65">
        <f t="shared" si="5"/>
        <v>50187.06</v>
      </c>
      <c r="P25" s="25"/>
      <c r="Q25" s="225">
        <v>35847.9</v>
      </c>
      <c r="R25" s="170">
        <v>35847.9</v>
      </c>
      <c r="S25" s="165">
        <v>35847.9</v>
      </c>
      <c r="T25" s="154">
        <v>26554</v>
      </c>
      <c r="U25" s="159">
        <v>26554</v>
      </c>
      <c r="V25" s="154">
        <v>22128</v>
      </c>
      <c r="W25" s="138">
        <v>19241.25</v>
      </c>
      <c r="X25" s="133">
        <v>19241.25</v>
      </c>
      <c r="Y25" s="131">
        <v>15393</v>
      </c>
      <c r="Z25" s="125">
        <f t="shared" si="6"/>
        <v>1</v>
      </c>
      <c r="AA25" s="126">
        <f t="shared" si="7"/>
        <v>41225.084999999999</v>
      </c>
      <c r="AB25" s="241">
        <f t="shared" si="8"/>
        <v>82450.17</v>
      </c>
      <c r="AC25" s="242">
        <f t="shared" si="9"/>
        <v>57715.118999999992</v>
      </c>
    </row>
    <row r="26" spans="1:30" s="126" customFormat="1" ht="24" customHeight="1" x14ac:dyDescent="0.35">
      <c r="A26" t="s">
        <v>58</v>
      </c>
      <c r="B26"/>
      <c r="C26" s="86" t="s">
        <v>17</v>
      </c>
      <c r="D26" s="80">
        <f t="shared" si="11"/>
        <v>46990</v>
      </c>
      <c r="E26" s="81">
        <f t="shared" si="11"/>
        <v>32900</v>
      </c>
      <c r="F26" s="5"/>
      <c r="G26" s="25"/>
      <c r="H26" s="30">
        <f t="shared" si="1"/>
        <v>46990</v>
      </c>
      <c r="I26" s="31">
        <f t="shared" si="1"/>
        <v>32900</v>
      </c>
      <c r="J26" s="25"/>
      <c r="K26" s="65">
        <f t="shared" si="2"/>
        <v>46986.7</v>
      </c>
      <c r="L26" s="65">
        <f t="shared" si="3"/>
        <v>32890.689999999995</v>
      </c>
      <c r="M26" s="25"/>
      <c r="N26" s="65">
        <f t="shared" si="4"/>
        <v>40858</v>
      </c>
      <c r="O26" s="65">
        <f t="shared" si="5"/>
        <v>28600.6</v>
      </c>
      <c r="P26" s="25"/>
      <c r="Q26" s="225">
        <v>20429</v>
      </c>
      <c r="R26" s="170">
        <v>20428.2</v>
      </c>
      <c r="S26" s="165">
        <v>20428.2</v>
      </c>
      <c r="T26" s="154">
        <v>15132</v>
      </c>
      <c r="U26" s="159">
        <v>15132</v>
      </c>
      <c r="V26" s="154">
        <v>12610</v>
      </c>
      <c r="W26" s="138">
        <v>10965</v>
      </c>
      <c r="X26" s="133">
        <v>10965</v>
      </c>
      <c r="Y26" s="131">
        <v>8772</v>
      </c>
      <c r="Z26" s="125">
        <f t="shared" si="6"/>
        <v>1.000039161551189</v>
      </c>
      <c r="AA26" s="126">
        <f t="shared" si="7"/>
        <v>23493.35</v>
      </c>
      <c r="AB26" s="241">
        <f t="shared" si="8"/>
        <v>46986.7</v>
      </c>
      <c r="AC26" s="242">
        <f t="shared" si="9"/>
        <v>32890.689999999995</v>
      </c>
    </row>
    <row r="27" spans="1:30" s="126" customFormat="1" ht="24" customHeight="1" x14ac:dyDescent="0.35">
      <c r="A27" t="s">
        <v>58</v>
      </c>
      <c r="B27"/>
      <c r="C27" s="86" t="s">
        <v>18</v>
      </c>
      <c r="D27" s="80">
        <f t="shared" si="11"/>
        <v>82450</v>
      </c>
      <c r="E27" s="81">
        <f t="shared" si="11"/>
        <v>57720</v>
      </c>
      <c r="F27" s="5"/>
      <c r="G27" s="25"/>
      <c r="H27" s="30">
        <f t="shared" si="1"/>
        <v>82450</v>
      </c>
      <c r="I27" s="31">
        <f t="shared" si="1"/>
        <v>57720</v>
      </c>
      <c r="J27" s="25"/>
      <c r="K27" s="65">
        <f t="shared" si="2"/>
        <v>82445.799999999988</v>
      </c>
      <c r="L27" s="65">
        <f t="shared" si="3"/>
        <v>57712.05999999999</v>
      </c>
      <c r="M27" s="25"/>
      <c r="N27" s="65">
        <f t="shared" si="4"/>
        <v>71692</v>
      </c>
      <c r="O27" s="65">
        <f t="shared" si="5"/>
        <v>50184.399999999994</v>
      </c>
      <c r="P27" s="25"/>
      <c r="Q27" s="225">
        <v>35846</v>
      </c>
      <c r="R27" s="170">
        <v>35845.200000000004</v>
      </c>
      <c r="S27" s="165">
        <v>35845.200000000004</v>
      </c>
      <c r="T27" s="154">
        <v>26552</v>
      </c>
      <c r="U27" s="159">
        <v>26552</v>
      </c>
      <c r="V27" s="154">
        <v>22126</v>
      </c>
      <c r="W27" s="138">
        <v>19240</v>
      </c>
      <c r="X27" s="133">
        <v>19240</v>
      </c>
      <c r="Y27" s="131">
        <v>15392</v>
      </c>
      <c r="Z27" s="125">
        <f t="shared" si="6"/>
        <v>1.0000223181904411</v>
      </c>
      <c r="AA27" s="126">
        <f t="shared" si="7"/>
        <v>41222.899999999994</v>
      </c>
      <c r="AB27" s="241">
        <f t="shared" si="8"/>
        <v>82445.799999999988</v>
      </c>
      <c r="AC27" s="242">
        <f t="shared" si="9"/>
        <v>57712.05999999999</v>
      </c>
    </row>
    <row r="28" spans="1:30" s="126" customFormat="1" ht="24" customHeight="1" x14ac:dyDescent="0.35">
      <c r="A28" t="s">
        <v>58</v>
      </c>
      <c r="B28"/>
      <c r="C28" s="86" t="s">
        <v>19</v>
      </c>
      <c r="D28" s="80">
        <f t="shared" si="11"/>
        <v>54040</v>
      </c>
      <c r="E28" s="81">
        <f t="shared" si="11"/>
        <v>37830</v>
      </c>
      <c r="F28" s="5"/>
      <c r="G28" s="25"/>
      <c r="H28" s="30">
        <f t="shared" si="1"/>
        <v>54040</v>
      </c>
      <c r="I28" s="31">
        <f t="shared" si="1"/>
        <v>37830</v>
      </c>
      <c r="J28" s="25"/>
      <c r="K28" s="65">
        <f t="shared" si="2"/>
        <v>54038.499999999993</v>
      </c>
      <c r="L28" s="65">
        <f t="shared" si="3"/>
        <v>37826.949999999997</v>
      </c>
      <c r="M28" s="25"/>
      <c r="N28" s="65">
        <f t="shared" si="4"/>
        <v>46990</v>
      </c>
      <c r="O28" s="65">
        <f t="shared" si="5"/>
        <v>32893</v>
      </c>
      <c r="P28" s="25"/>
      <c r="Q28" s="225">
        <v>23495</v>
      </c>
      <c r="R28" s="170">
        <v>23494.050000000003</v>
      </c>
      <c r="S28" s="165">
        <v>23494.050000000003</v>
      </c>
      <c r="T28" s="154">
        <v>17403</v>
      </c>
      <c r="U28" s="159">
        <v>17403</v>
      </c>
      <c r="V28" s="154">
        <v>14502</v>
      </c>
      <c r="W28" s="138">
        <v>12610</v>
      </c>
      <c r="X28" s="133">
        <v>12610</v>
      </c>
      <c r="Y28" s="131">
        <v>10088</v>
      </c>
      <c r="Z28" s="125">
        <f t="shared" si="6"/>
        <v>1.0000404357699075</v>
      </c>
      <c r="AA28" s="126">
        <f t="shared" si="7"/>
        <v>27019.249999999996</v>
      </c>
      <c r="AB28" s="241">
        <f t="shared" si="8"/>
        <v>54038.499999999993</v>
      </c>
      <c r="AC28" s="242">
        <f t="shared" si="9"/>
        <v>37826.94999999999</v>
      </c>
    </row>
    <row r="29" spans="1:30" s="126" customFormat="1" ht="24" customHeight="1" x14ac:dyDescent="0.35">
      <c r="A29" t="s">
        <v>58</v>
      </c>
      <c r="B29"/>
      <c r="C29" s="83" t="s">
        <v>20</v>
      </c>
      <c r="D29" s="80">
        <f t="shared" si="11"/>
        <v>94820</v>
      </c>
      <c r="E29" s="81">
        <f t="shared" si="11"/>
        <v>66380</v>
      </c>
      <c r="F29" s="5"/>
      <c r="G29" s="25"/>
      <c r="H29" s="30">
        <f t="shared" si="1"/>
        <v>94820</v>
      </c>
      <c r="I29" s="31">
        <f t="shared" si="1"/>
        <v>66380</v>
      </c>
      <c r="J29" s="25"/>
      <c r="K29" s="65">
        <f t="shared" si="2"/>
        <v>94815.2</v>
      </c>
      <c r="L29" s="65">
        <f t="shared" si="3"/>
        <v>66370.64</v>
      </c>
      <c r="M29" s="25"/>
      <c r="N29" s="65">
        <f t="shared" si="4"/>
        <v>82448</v>
      </c>
      <c r="O29" s="65">
        <f t="shared" si="5"/>
        <v>57713.599999999999</v>
      </c>
      <c r="P29" s="25"/>
      <c r="Q29" s="225">
        <v>41224</v>
      </c>
      <c r="R29" s="170">
        <v>41223.600000000006</v>
      </c>
      <c r="S29" s="165">
        <v>41223.600000000006</v>
      </c>
      <c r="T29" s="154">
        <v>30536</v>
      </c>
      <c r="U29" s="159">
        <v>30536</v>
      </c>
      <c r="V29" s="154">
        <v>25446</v>
      </c>
      <c r="W29" s="138">
        <v>22126.25</v>
      </c>
      <c r="X29" s="133">
        <v>22126.25</v>
      </c>
      <c r="Y29" s="131">
        <v>17701</v>
      </c>
      <c r="Z29" s="125">
        <f t="shared" si="6"/>
        <v>1.0000097031797319</v>
      </c>
      <c r="AA29" s="126">
        <f t="shared" si="7"/>
        <v>47407.6</v>
      </c>
      <c r="AB29" s="241">
        <f t="shared" si="8"/>
        <v>94815.2</v>
      </c>
      <c r="AC29" s="242">
        <f t="shared" si="9"/>
        <v>66370.64</v>
      </c>
    </row>
    <row r="30" spans="1:30" s="126" customFormat="1" ht="24" customHeight="1" x14ac:dyDescent="0.35">
      <c r="A30" t="s">
        <v>58</v>
      </c>
      <c r="B30"/>
      <c r="C30" s="9"/>
      <c r="D30" s="68"/>
      <c r="E30" s="69"/>
      <c r="F30" s="5"/>
      <c r="G30" s="25"/>
      <c r="H30" s="30">
        <f t="shared" si="1"/>
        <v>10</v>
      </c>
      <c r="I30" s="31">
        <f t="shared" si="1"/>
        <v>10</v>
      </c>
      <c r="J30" s="25"/>
      <c r="K30" s="65">
        <f t="shared" si="2"/>
        <v>0</v>
      </c>
      <c r="L30" s="65">
        <f t="shared" si="3"/>
        <v>0</v>
      </c>
      <c r="M30" s="25"/>
      <c r="N30" s="65">
        <f t="shared" si="4"/>
        <v>0</v>
      </c>
      <c r="O30" s="65">
        <f t="shared" si="5"/>
        <v>0</v>
      </c>
      <c r="P30" s="25"/>
      <c r="Q30" s="170">
        <v>0</v>
      </c>
      <c r="R30" s="170">
        <v>0</v>
      </c>
      <c r="S30" s="165">
        <v>0</v>
      </c>
      <c r="T30" s="153"/>
      <c r="U30" s="153"/>
      <c r="V30" s="153"/>
      <c r="W30" s="133">
        <v>0</v>
      </c>
      <c r="X30" s="133">
        <v>0</v>
      </c>
      <c r="Y30" s="130"/>
      <c r="Z30" s="125" t="e">
        <f t="shared" si="6"/>
        <v>#DIV/0!</v>
      </c>
      <c r="AA30" s="126">
        <f t="shared" si="7"/>
        <v>0</v>
      </c>
      <c r="AB30" s="241">
        <f t="shared" si="8"/>
        <v>0</v>
      </c>
      <c r="AC30" s="242">
        <f t="shared" si="9"/>
        <v>0</v>
      </c>
    </row>
    <row r="31" spans="1:30" s="126" customFormat="1" ht="24" customHeight="1" x14ac:dyDescent="0.35">
      <c r="A31" t="s">
        <v>58</v>
      </c>
      <c r="B31"/>
      <c r="C31" s="70" t="s">
        <v>65</v>
      </c>
      <c r="D31" s="74"/>
      <c r="E31" s="75"/>
      <c r="F31" s="73"/>
      <c r="G31" s="18"/>
      <c r="H31" s="30">
        <f t="shared" si="1"/>
        <v>10</v>
      </c>
      <c r="I31" s="31">
        <f t="shared" si="1"/>
        <v>10</v>
      </c>
      <c r="J31" s="25"/>
      <c r="K31" s="65">
        <f t="shared" si="2"/>
        <v>0</v>
      </c>
      <c r="L31" s="65">
        <f t="shared" si="3"/>
        <v>0</v>
      </c>
      <c r="M31" s="18"/>
      <c r="N31" s="65">
        <f>Q31*$N$5</f>
        <v>0</v>
      </c>
      <c r="O31" s="65">
        <f>Q31*$O$5</f>
        <v>0</v>
      </c>
      <c r="P31" s="18"/>
      <c r="Q31" s="170">
        <v>0</v>
      </c>
      <c r="R31" s="170">
        <v>0</v>
      </c>
      <c r="S31" s="165">
        <v>0</v>
      </c>
      <c r="T31" s="153"/>
      <c r="U31" s="153"/>
      <c r="V31" s="153"/>
      <c r="W31" s="133"/>
      <c r="X31" s="133"/>
      <c r="Y31" s="127"/>
      <c r="Z31" s="125" t="e">
        <f t="shared" si="6"/>
        <v>#DIV/0!</v>
      </c>
      <c r="AA31" s="126">
        <f t="shared" si="7"/>
        <v>0</v>
      </c>
      <c r="AB31" s="241">
        <f t="shared" si="8"/>
        <v>0</v>
      </c>
      <c r="AC31" s="242">
        <f t="shared" si="9"/>
        <v>0</v>
      </c>
    </row>
    <row r="32" spans="1:30" s="126" customFormat="1" ht="24" customHeight="1" x14ac:dyDescent="0.35">
      <c r="A32" t="s">
        <v>58</v>
      </c>
      <c r="B32"/>
      <c r="C32" s="82" t="s">
        <v>66</v>
      </c>
      <c r="D32" s="80">
        <f t="shared" ref="D32:E32" si="12">H32</f>
        <v>120900</v>
      </c>
      <c r="E32" s="81">
        <f t="shared" si="12"/>
        <v>84630</v>
      </c>
      <c r="F32" s="3"/>
      <c r="G32" s="18"/>
      <c r="H32" s="30">
        <f t="shared" si="1"/>
        <v>120900</v>
      </c>
      <c r="I32" s="31">
        <f t="shared" si="1"/>
        <v>84630</v>
      </c>
      <c r="J32" s="25"/>
      <c r="K32" s="65">
        <f t="shared" si="2"/>
        <v>120890.06999999999</v>
      </c>
      <c r="L32" s="65">
        <f t="shared" si="3"/>
        <v>84623.048999999985</v>
      </c>
      <c r="M32" s="18"/>
      <c r="N32" s="65">
        <f>Q32*$N$5</f>
        <v>105121.8</v>
      </c>
      <c r="O32" s="65">
        <f>Q32*$O$5</f>
        <v>73585.259999999995</v>
      </c>
      <c r="P32" s="18"/>
      <c r="Q32" s="225">
        <v>52560.9</v>
      </c>
      <c r="R32" s="170">
        <v>52560.9</v>
      </c>
      <c r="S32" s="165">
        <v>52560.9</v>
      </c>
      <c r="T32" s="154">
        <v>38934</v>
      </c>
      <c r="U32" s="159">
        <v>38934</v>
      </c>
      <c r="V32" s="154">
        <v>32445</v>
      </c>
      <c r="W32" s="138">
        <v>28212.5</v>
      </c>
      <c r="X32" s="133">
        <v>28212.5</v>
      </c>
      <c r="Y32" s="131">
        <v>22570</v>
      </c>
      <c r="Z32" s="125">
        <f t="shared" si="6"/>
        <v>1</v>
      </c>
      <c r="AA32" s="126">
        <f t="shared" si="7"/>
        <v>60445.034999999996</v>
      </c>
      <c r="AB32" s="241">
        <f t="shared" si="8"/>
        <v>120890.06999999999</v>
      </c>
      <c r="AC32" s="242">
        <f t="shared" si="9"/>
        <v>84623.048999999985</v>
      </c>
      <c r="AD32" s="126">
        <v>22374</v>
      </c>
    </row>
    <row r="33" spans="1:30" s="126" customFormat="1" ht="24" customHeight="1" x14ac:dyDescent="0.35">
      <c r="A33"/>
      <c r="B33"/>
      <c r="C33" s="13"/>
      <c r="D33" s="68"/>
      <c r="E33" s="69"/>
      <c r="F33" s="3"/>
      <c r="G33" s="18"/>
      <c r="H33" s="30"/>
      <c r="I33" s="31"/>
      <c r="J33" s="25"/>
      <c r="K33" s="65">
        <f t="shared" si="2"/>
        <v>0</v>
      </c>
      <c r="L33" s="65">
        <f t="shared" si="3"/>
        <v>0</v>
      </c>
      <c r="M33" s="18"/>
      <c r="N33" s="65"/>
      <c r="O33" s="65"/>
      <c r="P33" s="18"/>
      <c r="Q33" s="170">
        <v>0</v>
      </c>
      <c r="R33" s="170">
        <v>0</v>
      </c>
      <c r="S33" s="165">
        <v>0</v>
      </c>
      <c r="T33" s="153"/>
      <c r="U33" s="153"/>
      <c r="V33" s="153"/>
      <c r="W33" s="133">
        <v>0</v>
      </c>
      <c r="X33" s="133">
        <v>0</v>
      </c>
      <c r="Y33" s="127"/>
      <c r="Z33" s="125" t="e">
        <f t="shared" si="6"/>
        <v>#DIV/0!</v>
      </c>
      <c r="AA33" s="126">
        <f t="shared" si="7"/>
        <v>0</v>
      </c>
      <c r="AB33" s="241">
        <f t="shared" si="8"/>
        <v>0</v>
      </c>
      <c r="AC33" s="242">
        <f t="shared" si="9"/>
        <v>0</v>
      </c>
      <c r="AD33" s="126">
        <v>37290</v>
      </c>
    </row>
    <row r="34" spans="1:30" s="126" customFormat="1" ht="24" customHeight="1" x14ac:dyDescent="0.35">
      <c r="A34" t="s">
        <v>58</v>
      </c>
      <c r="B34"/>
      <c r="C34" s="13"/>
      <c r="D34" s="68"/>
      <c r="E34" s="69"/>
      <c r="F34" s="3"/>
      <c r="G34" s="18"/>
      <c r="H34" s="30">
        <f t="shared" si="1"/>
        <v>10</v>
      </c>
      <c r="I34" s="31">
        <f t="shared" si="1"/>
        <v>10</v>
      </c>
      <c r="J34" s="25"/>
      <c r="K34" s="65">
        <f t="shared" si="2"/>
        <v>0</v>
      </c>
      <c r="L34" s="65">
        <f t="shared" si="3"/>
        <v>0</v>
      </c>
      <c r="M34" s="18"/>
      <c r="N34" s="65">
        <f>Q34*$N$5</f>
        <v>0</v>
      </c>
      <c r="O34" s="65">
        <f>Q34*$O$5</f>
        <v>0</v>
      </c>
      <c r="P34" s="18"/>
      <c r="Q34" s="170">
        <v>0</v>
      </c>
      <c r="R34" s="170">
        <v>0</v>
      </c>
      <c r="S34" s="165">
        <v>0</v>
      </c>
      <c r="T34" s="153"/>
      <c r="U34" s="153">
        <v>0</v>
      </c>
      <c r="V34" s="153">
        <v>0</v>
      </c>
      <c r="W34" s="133">
        <v>0</v>
      </c>
      <c r="X34" s="133">
        <v>0</v>
      </c>
      <c r="Y34" s="127"/>
      <c r="Z34" s="125" t="e">
        <f t="shared" si="6"/>
        <v>#DIV/0!</v>
      </c>
      <c r="AA34" s="126">
        <f t="shared" si="7"/>
        <v>0</v>
      </c>
      <c r="AB34" s="241">
        <f t="shared" si="8"/>
        <v>0</v>
      </c>
      <c r="AC34" s="242">
        <f t="shared" si="9"/>
        <v>0</v>
      </c>
      <c r="AD34" s="126">
        <v>44748</v>
      </c>
    </row>
    <row r="35" spans="1:30" s="126" customFormat="1" ht="24" customHeight="1" x14ac:dyDescent="0.35">
      <c r="A35"/>
      <c r="B35"/>
      <c r="C35" s="13"/>
      <c r="D35" s="68"/>
      <c r="E35" s="69"/>
      <c r="F35" s="3"/>
      <c r="G35" s="18"/>
      <c r="H35" s="30"/>
      <c r="I35" s="31"/>
      <c r="J35" s="25"/>
      <c r="K35" s="65"/>
      <c r="L35" s="65"/>
      <c r="M35" s="18"/>
      <c r="N35" s="65"/>
      <c r="O35" s="65"/>
      <c r="P35" s="18"/>
      <c r="Q35" s="170">
        <v>0</v>
      </c>
      <c r="R35" s="170">
        <v>0</v>
      </c>
      <c r="S35" s="165">
        <v>0</v>
      </c>
      <c r="T35" s="153"/>
      <c r="U35" s="153"/>
      <c r="V35" s="153"/>
      <c r="W35" s="133"/>
      <c r="X35" s="133"/>
      <c r="Y35" s="127"/>
      <c r="Z35" s="125" t="e">
        <f t="shared" si="6"/>
        <v>#DIV/0!</v>
      </c>
      <c r="AA35" s="126">
        <f t="shared" si="7"/>
        <v>0</v>
      </c>
      <c r="AB35" s="241">
        <f t="shared" si="8"/>
        <v>0</v>
      </c>
      <c r="AC35" s="242">
        <f t="shared" si="9"/>
        <v>0</v>
      </c>
      <c r="AD35" s="126">
        <v>67122</v>
      </c>
    </row>
    <row r="36" spans="1:30" s="126" customFormat="1" ht="24" customHeight="1" x14ac:dyDescent="0.35">
      <c r="A36" t="s">
        <v>58</v>
      </c>
      <c r="B36"/>
      <c r="C36" s="70" t="s">
        <v>52</v>
      </c>
      <c r="D36" s="74"/>
      <c r="E36" s="75"/>
      <c r="F36" s="73"/>
      <c r="G36" s="25"/>
      <c r="H36" s="30">
        <f t="shared" si="1"/>
        <v>10</v>
      </c>
      <c r="I36" s="31">
        <f t="shared" si="1"/>
        <v>10</v>
      </c>
      <c r="J36" s="25"/>
      <c r="K36" s="65">
        <f t="shared" si="2"/>
        <v>0</v>
      </c>
      <c r="L36" s="65">
        <f t="shared" si="3"/>
        <v>0</v>
      </c>
      <c r="M36" s="25"/>
      <c r="N36" s="65">
        <f t="shared" si="4"/>
        <v>0</v>
      </c>
      <c r="O36" s="65">
        <f t="shared" si="5"/>
        <v>0</v>
      </c>
      <c r="P36" s="25"/>
      <c r="Q36" s="170">
        <v>0</v>
      </c>
      <c r="R36" s="170">
        <v>0</v>
      </c>
      <c r="S36" s="165">
        <v>0</v>
      </c>
      <c r="T36" s="153"/>
      <c r="U36" s="153"/>
      <c r="V36" s="153"/>
      <c r="W36" s="133"/>
      <c r="X36" s="133"/>
      <c r="Y36" s="130"/>
      <c r="Z36" s="125" t="e">
        <f t="shared" si="6"/>
        <v>#DIV/0!</v>
      </c>
      <c r="AA36" s="126">
        <f t="shared" si="7"/>
        <v>0</v>
      </c>
      <c r="AB36" s="241">
        <f t="shared" si="8"/>
        <v>0</v>
      </c>
      <c r="AC36" s="242">
        <f t="shared" si="9"/>
        <v>0</v>
      </c>
    </row>
    <row r="37" spans="1:30" s="126" customFormat="1" ht="24" customHeight="1" x14ac:dyDescent="0.35">
      <c r="A37" t="s">
        <v>58</v>
      </c>
      <c r="B37"/>
      <c r="C37" s="83" t="s">
        <v>76</v>
      </c>
      <c r="D37" s="80">
        <f t="shared" ref="D37:E47" si="13">H37</f>
        <v>20160</v>
      </c>
      <c r="E37" s="81">
        <f t="shared" si="13"/>
        <v>14110</v>
      </c>
      <c r="F37" s="5"/>
      <c r="G37" s="25"/>
      <c r="H37" s="30">
        <f t="shared" si="1"/>
        <v>20160</v>
      </c>
      <c r="I37" s="31">
        <f t="shared" si="1"/>
        <v>14110</v>
      </c>
      <c r="J37" s="25"/>
      <c r="K37" s="65">
        <f t="shared" si="2"/>
        <v>20151.449999999997</v>
      </c>
      <c r="L37" s="65">
        <f t="shared" si="3"/>
        <v>14106.014999999998</v>
      </c>
      <c r="M37" s="25"/>
      <c r="N37" s="65">
        <f t="shared" si="4"/>
        <v>17523</v>
      </c>
      <c r="O37" s="65">
        <f t="shared" si="5"/>
        <v>12266.099999999999</v>
      </c>
      <c r="P37" s="25"/>
      <c r="Q37" s="225">
        <v>8761.5</v>
      </c>
      <c r="R37" s="170">
        <v>8761.5</v>
      </c>
      <c r="S37" s="165">
        <v>8761.5</v>
      </c>
      <c r="T37" s="154">
        <v>6490</v>
      </c>
      <c r="U37" s="159">
        <v>6490</v>
      </c>
      <c r="V37" s="154">
        <v>5408</v>
      </c>
      <c r="W37" s="138">
        <v>4702.5</v>
      </c>
      <c r="X37" s="133">
        <v>4702.5</v>
      </c>
      <c r="Y37" s="131">
        <v>3762</v>
      </c>
      <c r="Z37" s="125">
        <f t="shared" si="6"/>
        <v>1</v>
      </c>
      <c r="AA37" s="126">
        <f t="shared" si="7"/>
        <v>10075.724999999999</v>
      </c>
      <c r="AB37" s="241">
        <f t="shared" si="8"/>
        <v>20151.449999999997</v>
      </c>
      <c r="AC37" s="242">
        <f t="shared" si="9"/>
        <v>14106.014999999998</v>
      </c>
    </row>
    <row r="38" spans="1:30" s="126" customFormat="1" ht="24" customHeight="1" x14ac:dyDescent="0.35">
      <c r="A38" t="s">
        <v>58</v>
      </c>
      <c r="B38"/>
      <c r="C38" s="83" t="s">
        <v>78</v>
      </c>
      <c r="D38" s="80">
        <f t="shared" si="13"/>
        <v>32270</v>
      </c>
      <c r="E38" s="81">
        <f t="shared" si="13"/>
        <v>22590</v>
      </c>
      <c r="F38" s="3"/>
      <c r="G38" s="25"/>
      <c r="H38" s="30">
        <f t="shared" si="1"/>
        <v>32270</v>
      </c>
      <c r="I38" s="31">
        <f t="shared" si="1"/>
        <v>22590</v>
      </c>
      <c r="J38" s="25"/>
      <c r="K38" s="65">
        <f t="shared" si="2"/>
        <v>32264.054999999997</v>
      </c>
      <c r="L38" s="65">
        <f t="shared" si="3"/>
        <v>22584.838499999994</v>
      </c>
      <c r="M38" s="25"/>
      <c r="N38" s="65">
        <f t="shared" si="4"/>
        <v>28055.7</v>
      </c>
      <c r="O38" s="65">
        <f t="shared" si="5"/>
        <v>19638.989999999998</v>
      </c>
      <c r="P38" s="25"/>
      <c r="Q38" s="225">
        <v>14027.85</v>
      </c>
      <c r="R38" s="170">
        <v>14027.85</v>
      </c>
      <c r="S38" s="165">
        <v>14027.85</v>
      </c>
      <c r="T38" s="154">
        <v>10391</v>
      </c>
      <c r="U38" s="159">
        <v>10391</v>
      </c>
      <c r="V38" s="154">
        <v>8659</v>
      </c>
      <c r="W38" s="138">
        <v>7528.75</v>
      </c>
      <c r="X38" s="133">
        <v>7528.75</v>
      </c>
      <c r="Y38" s="131">
        <v>6023</v>
      </c>
      <c r="Z38" s="125">
        <f t="shared" si="6"/>
        <v>1</v>
      </c>
      <c r="AA38" s="126">
        <f t="shared" si="7"/>
        <v>16132.027499999998</v>
      </c>
      <c r="AB38" s="241">
        <f t="shared" si="8"/>
        <v>32264.054999999997</v>
      </c>
      <c r="AC38" s="242">
        <f t="shared" si="9"/>
        <v>22584.838499999998</v>
      </c>
    </row>
    <row r="39" spans="1:30" s="126" customFormat="1" ht="24" customHeight="1" x14ac:dyDescent="0.35">
      <c r="A39" t="s">
        <v>58</v>
      </c>
      <c r="B39"/>
      <c r="C39" s="83" t="s">
        <v>79</v>
      </c>
      <c r="D39" s="80">
        <f t="shared" si="13"/>
        <v>53480</v>
      </c>
      <c r="E39" s="81">
        <f t="shared" si="13"/>
        <v>37440</v>
      </c>
      <c r="F39" s="3"/>
      <c r="G39" s="25"/>
      <c r="H39" s="30">
        <f t="shared" si="1"/>
        <v>53480</v>
      </c>
      <c r="I39" s="31">
        <f t="shared" si="1"/>
        <v>37440</v>
      </c>
      <c r="J39" s="25"/>
      <c r="K39" s="65">
        <f t="shared" si="2"/>
        <v>53474.31</v>
      </c>
      <c r="L39" s="65">
        <f t="shared" si="3"/>
        <v>37432.016999999993</v>
      </c>
      <c r="M39" s="25"/>
      <c r="N39" s="65">
        <f t="shared" si="4"/>
        <v>46499.4</v>
      </c>
      <c r="O39" s="65">
        <f t="shared" si="5"/>
        <v>32549.579999999998</v>
      </c>
      <c r="P39" s="25"/>
      <c r="Q39" s="225">
        <v>23249.7</v>
      </c>
      <c r="R39" s="170">
        <v>23249.7</v>
      </c>
      <c r="S39" s="165">
        <v>23249.7</v>
      </c>
      <c r="T39" s="154">
        <v>17222</v>
      </c>
      <c r="U39" s="159">
        <v>17222</v>
      </c>
      <c r="V39" s="154">
        <v>14351</v>
      </c>
      <c r="W39" s="138">
        <v>12478.75</v>
      </c>
      <c r="X39" s="133">
        <v>12478.75</v>
      </c>
      <c r="Y39" s="131">
        <v>9983</v>
      </c>
      <c r="Z39" s="125">
        <f t="shared" si="6"/>
        <v>1</v>
      </c>
      <c r="AA39" s="126">
        <f t="shared" si="7"/>
        <v>26737.154999999999</v>
      </c>
      <c r="AB39" s="241">
        <f t="shared" si="8"/>
        <v>53474.31</v>
      </c>
      <c r="AC39" s="242">
        <f t="shared" si="9"/>
        <v>37432.016999999993</v>
      </c>
    </row>
    <row r="40" spans="1:30" s="126" customFormat="1" ht="24" customHeight="1" x14ac:dyDescent="0.35">
      <c r="A40" t="s">
        <v>58</v>
      </c>
      <c r="B40"/>
      <c r="C40" s="83" t="s">
        <v>80</v>
      </c>
      <c r="D40" s="80">
        <f t="shared" si="13"/>
        <v>113010</v>
      </c>
      <c r="E40" s="81">
        <f t="shared" si="13"/>
        <v>79110</v>
      </c>
      <c r="F40" s="3"/>
      <c r="G40" s="25"/>
      <c r="H40" s="30">
        <f t="shared" si="1"/>
        <v>113010</v>
      </c>
      <c r="I40" s="31">
        <f t="shared" si="1"/>
        <v>79110</v>
      </c>
      <c r="J40" s="25"/>
      <c r="K40" s="65">
        <f t="shared" si="2"/>
        <v>113009.58</v>
      </c>
      <c r="L40" s="65">
        <f t="shared" si="3"/>
        <v>79106.705999999991</v>
      </c>
      <c r="M40" s="25"/>
      <c r="N40" s="65">
        <f t="shared" si="4"/>
        <v>98269.200000000012</v>
      </c>
      <c r="O40" s="65">
        <f t="shared" si="5"/>
        <v>68788.44</v>
      </c>
      <c r="P40" s="25"/>
      <c r="Q40" s="225">
        <v>49134.600000000006</v>
      </c>
      <c r="R40" s="170">
        <v>49134.600000000006</v>
      </c>
      <c r="S40" s="165">
        <v>49134.600000000006</v>
      </c>
      <c r="T40" s="154">
        <v>36396</v>
      </c>
      <c r="U40" s="159">
        <v>36396</v>
      </c>
      <c r="V40" s="154">
        <v>30330</v>
      </c>
      <c r="W40" s="138">
        <v>26373.75</v>
      </c>
      <c r="X40" s="133">
        <v>26373.75</v>
      </c>
      <c r="Y40" s="131">
        <v>21099</v>
      </c>
      <c r="Z40" s="125">
        <f t="shared" si="6"/>
        <v>1</v>
      </c>
      <c r="AA40" s="126">
        <f t="shared" si="7"/>
        <v>56504.79</v>
      </c>
      <c r="AB40" s="241">
        <f t="shared" si="8"/>
        <v>113009.58</v>
      </c>
      <c r="AC40" s="242">
        <f t="shared" si="9"/>
        <v>79106.705999999991</v>
      </c>
    </row>
    <row r="41" spans="1:30" s="126" customFormat="1" ht="24" customHeight="1" x14ac:dyDescent="0.35">
      <c r="A41" t="s">
        <v>58</v>
      </c>
      <c r="B41"/>
      <c r="C41" s="83" t="s">
        <v>81</v>
      </c>
      <c r="D41" s="80">
        <f t="shared" si="13"/>
        <v>217870</v>
      </c>
      <c r="E41" s="81">
        <f t="shared" si="13"/>
        <v>152510</v>
      </c>
      <c r="F41" s="3"/>
      <c r="G41" s="25"/>
      <c r="H41" s="30">
        <f t="shared" si="1"/>
        <v>217870</v>
      </c>
      <c r="I41" s="31">
        <f t="shared" si="1"/>
        <v>152510</v>
      </c>
      <c r="J41" s="25"/>
      <c r="K41" s="65">
        <f t="shared" si="2"/>
        <v>217865.43</v>
      </c>
      <c r="L41" s="65">
        <f t="shared" si="3"/>
        <v>152505.80099999998</v>
      </c>
      <c r="M41" s="25"/>
      <c r="N41" s="65">
        <f t="shared" si="4"/>
        <v>189448.2</v>
      </c>
      <c r="O41" s="65">
        <f t="shared" si="5"/>
        <v>132613.74</v>
      </c>
      <c r="P41" s="25"/>
      <c r="Q41" s="225">
        <v>94724.1</v>
      </c>
      <c r="R41" s="170">
        <v>94724.1</v>
      </c>
      <c r="S41" s="165">
        <v>94724.1</v>
      </c>
      <c r="T41" s="154">
        <v>70166</v>
      </c>
      <c r="U41" s="159">
        <v>70166</v>
      </c>
      <c r="V41" s="154">
        <v>58471</v>
      </c>
      <c r="W41" s="138">
        <v>50843.75</v>
      </c>
      <c r="X41" s="133">
        <v>50843.75</v>
      </c>
      <c r="Y41" s="131">
        <v>40675</v>
      </c>
      <c r="Z41" s="125">
        <f t="shared" si="6"/>
        <v>1</v>
      </c>
      <c r="AA41" s="126">
        <f t="shared" si="7"/>
        <v>108932.715</v>
      </c>
      <c r="AB41" s="241">
        <f t="shared" si="8"/>
        <v>217865.43</v>
      </c>
      <c r="AC41" s="242">
        <f t="shared" si="9"/>
        <v>152505.80099999998</v>
      </c>
    </row>
    <row r="42" spans="1:30" s="126" customFormat="1" ht="24" customHeight="1" x14ac:dyDescent="0.35">
      <c r="A42" t="s">
        <v>58</v>
      </c>
      <c r="B42"/>
      <c r="C42" s="82" t="s">
        <v>206</v>
      </c>
      <c r="D42" s="80">
        <f t="shared" si="13"/>
        <v>274200</v>
      </c>
      <c r="E42" s="81">
        <f t="shared" si="13"/>
        <v>191940</v>
      </c>
      <c r="F42" s="3"/>
      <c r="G42" s="18"/>
      <c r="H42" s="30">
        <f t="shared" si="1"/>
        <v>274200</v>
      </c>
      <c r="I42" s="31">
        <f t="shared" si="1"/>
        <v>191940</v>
      </c>
      <c r="J42" s="25"/>
      <c r="K42" s="65">
        <f t="shared" si="2"/>
        <v>274192.19999999995</v>
      </c>
      <c r="L42" s="65">
        <f t="shared" si="3"/>
        <v>191934.53999999995</v>
      </c>
      <c r="M42" s="18"/>
      <c r="N42" s="65">
        <f t="shared" si="4"/>
        <v>238428</v>
      </c>
      <c r="O42" s="65">
        <f t="shared" si="5"/>
        <v>166899.59999999998</v>
      </c>
      <c r="P42" s="18"/>
      <c r="Q42" s="225">
        <v>119214</v>
      </c>
      <c r="R42" s="170">
        <v>119213.1</v>
      </c>
      <c r="S42" s="165">
        <v>119213.1</v>
      </c>
      <c r="T42" s="154">
        <v>88306</v>
      </c>
      <c r="U42" s="159">
        <v>88306</v>
      </c>
      <c r="V42" s="154">
        <v>73588</v>
      </c>
      <c r="W42" s="138">
        <v>63988.75</v>
      </c>
      <c r="X42" s="133">
        <v>63988.75</v>
      </c>
      <c r="Y42" s="131">
        <v>51191</v>
      </c>
      <c r="Z42" s="125">
        <f t="shared" si="6"/>
        <v>1.0000075495058849</v>
      </c>
      <c r="AA42" s="126">
        <f t="shared" si="7"/>
        <v>137096.09999999998</v>
      </c>
      <c r="AB42" s="241">
        <f t="shared" si="8"/>
        <v>274192.19999999995</v>
      </c>
      <c r="AC42" s="242">
        <f t="shared" si="9"/>
        <v>191934.53999999995</v>
      </c>
    </row>
    <row r="43" spans="1:30" s="126" customFormat="1" ht="24" customHeight="1" x14ac:dyDescent="0.35">
      <c r="A43" t="s">
        <v>58</v>
      </c>
      <c r="B43"/>
      <c r="C43" s="79" t="s">
        <v>82</v>
      </c>
      <c r="D43" s="80"/>
      <c r="E43" s="81"/>
      <c r="F43" s="6"/>
      <c r="G43" s="18"/>
      <c r="H43" s="30">
        <f t="shared" si="1"/>
        <v>10</v>
      </c>
      <c r="I43" s="31">
        <f t="shared" si="1"/>
        <v>10</v>
      </c>
      <c r="J43" s="25"/>
      <c r="K43" s="65">
        <f t="shared" si="2"/>
        <v>0</v>
      </c>
      <c r="L43" s="65">
        <f t="shared" si="3"/>
        <v>0</v>
      </c>
      <c r="M43" s="18"/>
      <c r="N43" s="65">
        <f t="shared" si="4"/>
        <v>0</v>
      </c>
      <c r="O43" s="65">
        <f t="shared" si="5"/>
        <v>0</v>
      </c>
      <c r="P43" s="18"/>
      <c r="Q43" s="170">
        <v>0</v>
      </c>
      <c r="R43" s="170">
        <v>0</v>
      </c>
      <c r="S43" s="165">
        <v>0</v>
      </c>
      <c r="T43" s="159">
        <v>0</v>
      </c>
      <c r="U43" s="159">
        <v>0</v>
      </c>
      <c r="V43" s="154">
        <v>0</v>
      </c>
      <c r="W43" s="133">
        <v>0</v>
      </c>
      <c r="X43" s="133">
        <v>0</v>
      </c>
      <c r="Y43" s="131">
        <v>0</v>
      </c>
      <c r="Z43" s="125" t="e">
        <f t="shared" si="6"/>
        <v>#DIV/0!</v>
      </c>
      <c r="AA43" s="126">
        <f t="shared" si="7"/>
        <v>0</v>
      </c>
      <c r="AB43" s="241">
        <f t="shared" si="8"/>
        <v>0</v>
      </c>
      <c r="AC43" s="242">
        <f t="shared" si="9"/>
        <v>0</v>
      </c>
    </row>
    <row r="44" spans="1:30" s="126" customFormat="1" ht="24" customHeight="1" x14ac:dyDescent="0.35">
      <c r="A44" t="s">
        <v>58</v>
      </c>
      <c r="B44"/>
      <c r="C44" s="79" t="s">
        <v>83</v>
      </c>
      <c r="D44" s="80">
        <f t="shared" si="13"/>
        <v>37110</v>
      </c>
      <c r="E44" s="81">
        <f t="shared" si="13"/>
        <v>25980</v>
      </c>
      <c r="F44" s="3"/>
      <c r="G44" s="18"/>
      <c r="H44" s="30">
        <f t="shared" si="1"/>
        <v>37110</v>
      </c>
      <c r="I44" s="31">
        <f t="shared" si="1"/>
        <v>25980</v>
      </c>
      <c r="J44" s="25"/>
      <c r="K44" s="65">
        <f t="shared" si="2"/>
        <v>37103.599999999999</v>
      </c>
      <c r="L44" s="65">
        <f t="shared" si="3"/>
        <v>25972.519999999997</v>
      </c>
      <c r="M44" s="18"/>
      <c r="N44" s="65">
        <f t="shared" si="4"/>
        <v>32264</v>
      </c>
      <c r="O44" s="65">
        <f t="shared" si="5"/>
        <v>22584.799999999999</v>
      </c>
      <c r="P44" s="18"/>
      <c r="Q44" s="225">
        <v>16132</v>
      </c>
      <c r="R44" s="170">
        <v>16131.150000000001</v>
      </c>
      <c r="S44" s="165">
        <v>16131.150000000001</v>
      </c>
      <c r="T44" s="154">
        <v>11949</v>
      </c>
      <c r="U44" s="159">
        <v>11949</v>
      </c>
      <c r="V44" s="154">
        <v>9957</v>
      </c>
      <c r="W44" s="138">
        <v>8657.5</v>
      </c>
      <c r="X44" s="133">
        <v>8657.5</v>
      </c>
      <c r="Y44" s="131">
        <v>6926</v>
      </c>
      <c r="Z44" s="125">
        <f t="shared" si="6"/>
        <v>1.0000526930813982</v>
      </c>
      <c r="AA44" s="126">
        <f t="shared" si="7"/>
        <v>18551.8</v>
      </c>
      <c r="AB44" s="241">
        <f t="shared" si="8"/>
        <v>37103.599999999999</v>
      </c>
      <c r="AC44" s="242">
        <f t="shared" si="9"/>
        <v>25972.519999999997</v>
      </c>
    </row>
    <row r="45" spans="1:30" s="126" customFormat="1" ht="24" customHeight="1" x14ac:dyDescent="0.35">
      <c r="A45" t="s">
        <v>58</v>
      </c>
      <c r="B45"/>
      <c r="C45" s="79" t="s">
        <v>84</v>
      </c>
      <c r="D45" s="80">
        <f t="shared" si="13"/>
        <v>61500</v>
      </c>
      <c r="E45" s="81">
        <f t="shared" si="13"/>
        <v>43050</v>
      </c>
      <c r="F45" s="3"/>
      <c r="G45" s="18"/>
      <c r="H45" s="30">
        <f t="shared" si="1"/>
        <v>61500</v>
      </c>
      <c r="I45" s="31">
        <f t="shared" si="1"/>
        <v>43050</v>
      </c>
      <c r="J45" s="25"/>
      <c r="K45" s="65">
        <f t="shared" si="2"/>
        <v>61492.799999999996</v>
      </c>
      <c r="L45" s="65">
        <f t="shared" si="3"/>
        <v>43044.959999999992</v>
      </c>
      <c r="M45" s="18"/>
      <c r="N45" s="65">
        <f t="shared" si="4"/>
        <v>53472</v>
      </c>
      <c r="O45" s="65">
        <f t="shared" si="5"/>
        <v>37430.399999999994</v>
      </c>
      <c r="P45" s="18"/>
      <c r="Q45" s="225">
        <v>26736</v>
      </c>
      <c r="R45" s="170">
        <v>26735.4</v>
      </c>
      <c r="S45" s="165">
        <v>26735.4</v>
      </c>
      <c r="T45" s="154">
        <v>19804</v>
      </c>
      <c r="U45" s="159">
        <v>19804</v>
      </c>
      <c r="V45" s="154">
        <v>16503</v>
      </c>
      <c r="W45" s="138">
        <v>14350</v>
      </c>
      <c r="X45" s="133">
        <v>14350</v>
      </c>
      <c r="Y45" s="131">
        <v>11480</v>
      </c>
      <c r="Z45" s="125">
        <f t="shared" si="6"/>
        <v>1.0000224421553445</v>
      </c>
      <c r="AA45" s="126">
        <f t="shared" si="7"/>
        <v>30746.399999999998</v>
      </c>
      <c r="AB45" s="241">
        <f t="shared" si="8"/>
        <v>61492.799999999996</v>
      </c>
      <c r="AC45" s="242">
        <f t="shared" si="9"/>
        <v>43044.959999999992</v>
      </c>
    </row>
    <row r="46" spans="1:30" s="126" customFormat="1" ht="24" customHeight="1" x14ac:dyDescent="0.35">
      <c r="A46" t="s">
        <v>58</v>
      </c>
      <c r="B46"/>
      <c r="C46" s="79" t="s">
        <v>85</v>
      </c>
      <c r="D46" s="80">
        <f t="shared" si="13"/>
        <v>129970</v>
      </c>
      <c r="E46" s="81">
        <f t="shared" si="13"/>
        <v>90980</v>
      </c>
      <c r="F46" s="3"/>
      <c r="G46" s="18"/>
      <c r="H46" s="30">
        <f t="shared" si="1"/>
        <v>129970</v>
      </c>
      <c r="I46" s="31">
        <f t="shared" si="1"/>
        <v>90980</v>
      </c>
      <c r="J46" s="25"/>
      <c r="K46" s="65">
        <f t="shared" si="2"/>
        <v>129962.88</v>
      </c>
      <c r="L46" s="65">
        <f t="shared" si="3"/>
        <v>90974.015999999989</v>
      </c>
      <c r="M46" s="18"/>
      <c r="N46" s="65">
        <f t="shared" si="4"/>
        <v>113011.20000000001</v>
      </c>
      <c r="O46" s="65">
        <f t="shared" si="5"/>
        <v>79107.839999999997</v>
      </c>
      <c r="P46" s="18"/>
      <c r="Q46" s="225">
        <v>56505.600000000006</v>
      </c>
      <c r="R46" s="170">
        <v>56505.600000000006</v>
      </c>
      <c r="S46" s="165">
        <v>56505.600000000006</v>
      </c>
      <c r="T46" s="154">
        <v>41856</v>
      </c>
      <c r="U46" s="159">
        <v>41856</v>
      </c>
      <c r="V46" s="154">
        <v>34880</v>
      </c>
      <c r="W46" s="138">
        <v>30330</v>
      </c>
      <c r="X46" s="133">
        <v>30330</v>
      </c>
      <c r="Y46" s="131">
        <v>24264</v>
      </c>
      <c r="Z46" s="125">
        <f t="shared" si="6"/>
        <v>1</v>
      </c>
      <c r="AA46" s="126">
        <f t="shared" si="7"/>
        <v>64981.440000000002</v>
      </c>
      <c r="AB46" s="241">
        <f t="shared" si="8"/>
        <v>129962.88</v>
      </c>
      <c r="AC46" s="242">
        <f t="shared" si="9"/>
        <v>90974.016000000003</v>
      </c>
    </row>
    <row r="47" spans="1:30" s="126" customFormat="1" ht="24" customHeight="1" x14ac:dyDescent="0.35">
      <c r="A47" t="s">
        <v>58</v>
      </c>
      <c r="B47"/>
      <c r="C47" s="79" t="s">
        <v>86</v>
      </c>
      <c r="D47" s="80">
        <f t="shared" si="13"/>
        <v>250570</v>
      </c>
      <c r="E47" s="81">
        <f t="shared" si="13"/>
        <v>175400</v>
      </c>
      <c r="F47" s="3"/>
      <c r="G47" s="18"/>
      <c r="H47" s="30">
        <f t="shared" si="1"/>
        <v>250570</v>
      </c>
      <c r="I47" s="31">
        <f t="shared" si="1"/>
        <v>175400</v>
      </c>
      <c r="J47" s="25"/>
      <c r="K47" s="65">
        <f t="shared" si="2"/>
        <v>250564.185</v>
      </c>
      <c r="L47" s="65">
        <f t="shared" si="3"/>
        <v>175394.9295</v>
      </c>
      <c r="M47" s="18"/>
      <c r="N47" s="65">
        <f t="shared" si="4"/>
        <v>217881.90000000002</v>
      </c>
      <c r="O47" s="65">
        <f t="shared" si="5"/>
        <v>152517.33000000002</v>
      </c>
      <c r="P47" s="18"/>
      <c r="Q47" s="225">
        <v>108940.95000000001</v>
      </c>
      <c r="R47" s="170">
        <v>108940.95000000001</v>
      </c>
      <c r="S47" s="165">
        <v>108940.95000000001</v>
      </c>
      <c r="T47" s="154">
        <v>80697</v>
      </c>
      <c r="U47" s="159">
        <v>80697</v>
      </c>
      <c r="V47" s="154">
        <v>67427</v>
      </c>
      <c r="W47" s="138">
        <v>58475</v>
      </c>
      <c r="X47" s="133">
        <v>58475</v>
      </c>
      <c r="Y47" s="131">
        <v>46780</v>
      </c>
      <c r="Z47" s="125">
        <f t="shared" si="6"/>
        <v>1</v>
      </c>
      <c r="AA47" s="126">
        <f t="shared" si="7"/>
        <v>125282.0925</v>
      </c>
      <c r="AB47" s="241">
        <f t="shared" si="8"/>
        <v>250564.185</v>
      </c>
      <c r="AC47" s="242">
        <f t="shared" si="9"/>
        <v>175394.9295</v>
      </c>
    </row>
    <row r="48" spans="1:30" s="126" customFormat="1" ht="24" customHeight="1" thickBot="1" x14ac:dyDescent="0.4">
      <c r="A48" t="s">
        <v>58</v>
      </c>
      <c r="B48"/>
      <c r="C48" s="13"/>
      <c r="D48" s="68"/>
      <c r="E48" s="69"/>
      <c r="F48" s="3"/>
      <c r="G48" s="18"/>
      <c r="H48" s="30">
        <f t="shared" si="1"/>
        <v>10</v>
      </c>
      <c r="I48" s="31">
        <f t="shared" si="1"/>
        <v>10</v>
      </c>
      <c r="J48" s="25"/>
      <c r="K48" s="65">
        <f t="shared" si="2"/>
        <v>0</v>
      </c>
      <c r="L48" s="65">
        <f t="shared" si="3"/>
        <v>0</v>
      </c>
      <c r="M48" s="18"/>
      <c r="N48" s="65">
        <f t="shared" si="4"/>
        <v>0</v>
      </c>
      <c r="O48" s="65">
        <f t="shared" si="5"/>
        <v>0</v>
      </c>
      <c r="P48" s="18"/>
      <c r="Q48" s="170">
        <v>0</v>
      </c>
      <c r="R48" s="170">
        <v>0</v>
      </c>
      <c r="S48" s="165">
        <v>0</v>
      </c>
      <c r="T48" s="153"/>
      <c r="U48" s="153"/>
      <c r="V48" s="153"/>
      <c r="W48" s="133">
        <v>0</v>
      </c>
      <c r="X48" s="133">
        <v>0</v>
      </c>
      <c r="Y48" s="127"/>
      <c r="Z48" s="125" t="e">
        <f t="shared" si="6"/>
        <v>#DIV/0!</v>
      </c>
      <c r="AA48" s="126">
        <f t="shared" si="7"/>
        <v>0</v>
      </c>
      <c r="AB48"/>
      <c r="AC48" s="203"/>
    </row>
    <row r="49" spans="1:30" s="126" customFormat="1" ht="24" customHeight="1" thickBot="1" x14ac:dyDescent="0.4">
      <c r="A49" t="s">
        <v>58</v>
      </c>
      <c r="B49"/>
      <c r="C49" s="76" t="s">
        <v>105</v>
      </c>
      <c r="D49" s="74"/>
      <c r="E49" s="75"/>
      <c r="F49" s="73"/>
      <c r="G49" s="18"/>
      <c r="H49" s="30">
        <f t="shared" si="1"/>
        <v>10</v>
      </c>
      <c r="I49" s="31">
        <f t="shared" si="1"/>
        <v>10</v>
      </c>
      <c r="J49" s="25"/>
      <c r="K49" s="65">
        <f t="shared" si="2"/>
        <v>0</v>
      </c>
      <c r="L49" s="65">
        <f t="shared" si="3"/>
        <v>0</v>
      </c>
      <c r="M49" s="18"/>
      <c r="N49" s="65">
        <f t="shared" si="4"/>
        <v>0</v>
      </c>
      <c r="O49" s="65">
        <f t="shared" si="5"/>
        <v>0</v>
      </c>
      <c r="P49" s="18"/>
      <c r="Q49" s="170">
        <v>0</v>
      </c>
      <c r="R49" s="170">
        <v>0</v>
      </c>
      <c r="S49" s="165">
        <v>0</v>
      </c>
      <c r="T49" s="153"/>
      <c r="U49" s="153"/>
      <c r="V49" s="153"/>
      <c r="W49" s="133"/>
      <c r="X49" s="133"/>
      <c r="Y49" s="127"/>
      <c r="Z49" s="125" t="e">
        <f t="shared" si="6"/>
        <v>#DIV/0!</v>
      </c>
      <c r="AA49" s="126">
        <f t="shared" si="7"/>
        <v>0</v>
      </c>
      <c r="AB49"/>
      <c r="AC49" s="205" t="s">
        <v>71</v>
      </c>
      <c r="AD49" s="206" t="s">
        <v>279</v>
      </c>
    </row>
    <row r="50" spans="1:30" s="126" customFormat="1" ht="24" customHeight="1" x14ac:dyDescent="0.35">
      <c r="A50" t="s">
        <v>58</v>
      </c>
      <c r="B50"/>
      <c r="C50" s="83" t="s">
        <v>220</v>
      </c>
      <c r="D50" s="80">
        <f t="shared" ref="D50:E64" si="14">H50</f>
        <v>53420</v>
      </c>
      <c r="E50" s="81">
        <f t="shared" si="14"/>
        <v>37390</v>
      </c>
      <c r="F50" s="7"/>
      <c r="G50" s="18"/>
      <c r="H50" s="30">
        <f t="shared" si="1"/>
        <v>53420</v>
      </c>
      <c r="I50" s="31">
        <f t="shared" si="1"/>
        <v>37390</v>
      </c>
      <c r="J50" s="8"/>
      <c r="K50" s="65">
        <f t="shared" si="2"/>
        <v>53412.21</v>
      </c>
      <c r="L50" s="65">
        <f t="shared" si="3"/>
        <v>37388.546999999999</v>
      </c>
      <c r="M50"/>
      <c r="N50" s="65">
        <f t="shared" si="4"/>
        <v>46445.4</v>
      </c>
      <c r="O50" s="65">
        <f t="shared" si="5"/>
        <v>32511.78</v>
      </c>
      <c r="P50" s="18"/>
      <c r="Q50" s="225">
        <v>23222.7</v>
      </c>
      <c r="R50" s="173">
        <v>23222.7</v>
      </c>
      <c r="S50" s="165">
        <v>23222.7</v>
      </c>
      <c r="T50" s="154">
        <v>17202</v>
      </c>
      <c r="U50" s="159">
        <v>17202</v>
      </c>
      <c r="V50" s="154">
        <v>14335</v>
      </c>
      <c r="W50" s="138">
        <v>12465</v>
      </c>
      <c r="X50" s="133">
        <v>12465</v>
      </c>
      <c r="Y50" s="131">
        <v>9972</v>
      </c>
      <c r="Z50" s="125">
        <f t="shared" si="6"/>
        <v>1</v>
      </c>
      <c r="AA50" s="126">
        <f t="shared" si="7"/>
        <v>26706.105</v>
      </c>
      <c r="AB50"/>
      <c r="AC50" s="207"/>
      <c r="AD50" s="208" t="s">
        <v>280</v>
      </c>
    </row>
    <row r="51" spans="1:30" s="126" customFormat="1" ht="24" customHeight="1" x14ac:dyDescent="0.35">
      <c r="A51" t="s">
        <v>58</v>
      </c>
      <c r="B51"/>
      <c r="C51" s="83" t="s">
        <v>207</v>
      </c>
      <c r="D51" s="80">
        <f t="shared" si="14"/>
        <v>102180</v>
      </c>
      <c r="E51" s="81">
        <f t="shared" si="14"/>
        <v>71520</v>
      </c>
      <c r="F51" s="7"/>
      <c r="G51" s="18"/>
      <c r="H51" s="30">
        <f t="shared" si="1"/>
        <v>102180</v>
      </c>
      <c r="I51" s="31">
        <f t="shared" si="1"/>
        <v>71520</v>
      </c>
      <c r="J51" s="8"/>
      <c r="K51" s="65">
        <f t="shared" si="2"/>
        <v>102170.02499999999</v>
      </c>
      <c r="L51" s="65">
        <f t="shared" si="3"/>
        <v>71519.017499999987</v>
      </c>
      <c r="M51"/>
      <c r="N51" s="65">
        <f t="shared" si="4"/>
        <v>88843.5</v>
      </c>
      <c r="O51" s="65">
        <f t="shared" si="5"/>
        <v>62190.45</v>
      </c>
      <c r="P51" s="18"/>
      <c r="Q51" s="225">
        <v>44421.75</v>
      </c>
      <c r="R51" s="173">
        <v>44421.75</v>
      </c>
      <c r="S51" s="165">
        <v>44421.75</v>
      </c>
      <c r="T51" s="154">
        <v>32905</v>
      </c>
      <c r="U51" s="159">
        <v>32905</v>
      </c>
      <c r="V51" s="154">
        <v>27421</v>
      </c>
      <c r="W51" s="138">
        <v>23844</v>
      </c>
      <c r="X51" s="133">
        <v>23843.75</v>
      </c>
      <c r="Y51" s="131">
        <v>19075</v>
      </c>
      <c r="Z51" s="125">
        <f t="shared" si="6"/>
        <v>1</v>
      </c>
      <c r="AA51" s="126">
        <f t="shared" si="7"/>
        <v>51085.012499999997</v>
      </c>
      <c r="AB51"/>
      <c r="AC51" s="219">
        <v>22040</v>
      </c>
      <c r="AD51" s="209" t="s">
        <v>270</v>
      </c>
    </row>
    <row r="52" spans="1:30" s="126" customFormat="1" ht="24" customHeight="1" x14ac:dyDescent="0.35">
      <c r="A52" t="s">
        <v>58</v>
      </c>
      <c r="B52"/>
      <c r="C52" s="87" t="s">
        <v>208</v>
      </c>
      <c r="D52" s="80">
        <f t="shared" si="14"/>
        <v>127720</v>
      </c>
      <c r="E52" s="81">
        <f t="shared" si="14"/>
        <v>89410</v>
      </c>
      <c r="F52" s="8"/>
      <c r="G52" s="18"/>
      <c r="H52" s="30">
        <f t="shared" si="1"/>
        <v>127720</v>
      </c>
      <c r="I52" s="31">
        <f t="shared" si="1"/>
        <v>89410</v>
      </c>
      <c r="J52" s="8"/>
      <c r="K52" s="65">
        <f t="shared" si="2"/>
        <v>127717.965</v>
      </c>
      <c r="L52" s="65">
        <f t="shared" si="3"/>
        <v>89402.575499999992</v>
      </c>
      <c r="M52"/>
      <c r="N52" s="65">
        <f t="shared" si="4"/>
        <v>111059.1</v>
      </c>
      <c r="O52" s="65">
        <f t="shared" si="5"/>
        <v>77741.37</v>
      </c>
      <c r="P52" s="18"/>
      <c r="Q52" s="225">
        <v>55529.55</v>
      </c>
      <c r="R52" s="173">
        <v>55529.55</v>
      </c>
      <c r="S52" s="165">
        <v>55529.55</v>
      </c>
      <c r="T52" s="154">
        <v>41133</v>
      </c>
      <c r="U52" s="159">
        <v>41133</v>
      </c>
      <c r="V52" s="154">
        <v>34277</v>
      </c>
      <c r="W52" s="138">
        <v>29806.25</v>
      </c>
      <c r="X52" s="133">
        <v>29806.25</v>
      </c>
      <c r="Y52" s="131">
        <v>23845</v>
      </c>
      <c r="Z52" s="125">
        <f t="shared" si="6"/>
        <v>1</v>
      </c>
      <c r="AA52" s="126">
        <f t="shared" si="7"/>
        <v>63858.982499999998</v>
      </c>
      <c r="AB52"/>
      <c r="AC52" s="219">
        <v>36960</v>
      </c>
      <c r="AD52" s="209" t="s">
        <v>271</v>
      </c>
    </row>
    <row r="53" spans="1:30" s="126" customFormat="1" ht="24" customHeight="1" x14ac:dyDescent="0.35">
      <c r="A53" t="s">
        <v>58</v>
      </c>
      <c r="B53"/>
      <c r="C53" s="88" t="s">
        <v>209</v>
      </c>
      <c r="D53" s="80">
        <f t="shared" si="14"/>
        <v>201760</v>
      </c>
      <c r="E53" s="81">
        <f t="shared" si="14"/>
        <v>141240</v>
      </c>
      <c r="F53" s="8"/>
      <c r="G53" s="18"/>
      <c r="H53" s="30">
        <f t="shared" si="1"/>
        <v>201760</v>
      </c>
      <c r="I53" s="31">
        <f t="shared" si="1"/>
        <v>141240</v>
      </c>
      <c r="J53" s="8"/>
      <c r="K53" s="65">
        <f t="shared" si="2"/>
        <v>201758.3</v>
      </c>
      <c r="L53" s="65">
        <f t="shared" si="3"/>
        <v>141230.80999999997</v>
      </c>
      <c r="M53"/>
      <c r="N53" s="65">
        <f t="shared" si="4"/>
        <v>175442</v>
      </c>
      <c r="O53" s="65">
        <f t="shared" si="5"/>
        <v>122809.4</v>
      </c>
      <c r="P53" s="18"/>
      <c r="Q53" s="225">
        <v>87721</v>
      </c>
      <c r="R53" s="170">
        <v>87720.3</v>
      </c>
      <c r="S53" s="165">
        <v>87720.3</v>
      </c>
      <c r="T53" s="154">
        <v>64978</v>
      </c>
      <c r="U53" s="159">
        <v>64978</v>
      </c>
      <c r="V53" s="154">
        <v>54148</v>
      </c>
      <c r="W53" s="138">
        <v>47085</v>
      </c>
      <c r="X53" s="133">
        <v>47085</v>
      </c>
      <c r="Y53" s="131">
        <v>37668</v>
      </c>
      <c r="Z53" s="125">
        <f t="shared" si="6"/>
        <v>1.0000079799088695</v>
      </c>
      <c r="AA53" s="126">
        <f t="shared" si="7"/>
        <v>100879.15</v>
      </c>
      <c r="AB53"/>
      <c r="AC53" s="219">
        <v>56920</v>
      </c>
      <c r="AD53" s="209" t="s">
        <v>272</v>
      </c>
    </row>
    <row r="54" spans="1:30" s="126" customFormat="1" ht="24" customHeight="1" x14ac:dyDescent="0.35">
      <c r="A54" t="s">
        <v>58</v>
      </c>
      <c r="B54"/>
      <c r="C54" s="15"/>
      <c r="D54" s="68"/>
      <c r="E54" s="69"/>
      <c r="F54" s="8"/>
      <c r="G54" s="18"/>
      <c r="H54" s="30">
        <f t="shared" si="1"/>
        <v>10</v>
      </c>
      <c r="I54" s="31">
        <f t="shared" si="1"/>
        <v>10</v>
      </c>
      <c r="J54" s="25"/>
      <c r="K54" s="65">
        <f t="shared" si="2"/>
        <v>0</v>
      </c>
      <c r="L54" s="65">
        <f t="shared" si="3"/>
        <v>0</v>
      </c>
      <c r="M54" s="18"/>
      <c r="N54" s="65">
        <f t="shared" si="4"/>
        <v>0</v>
      </c>
      <c r="O54" s="65">
        <f t="shared" si="5"/>
        <v>0</v>
      </c>
      <c r="P54" s="18"/>
      <c r="Q54" s="170">
        <v>0</v>
      </c>
      <c r="R54" s="170">
        <v>0</v>
      </c>
      <c r="S54" s="165">
        <v>0</v>
      </c>
      <c r="T54" s="153"/>
      <c r="U54" s="153"/>
      <c r="V54" s="153"/>
      <c r="W54" s="133">
        <v>0</v>
      </c>
      <c r="X54" s="133">
        <v>0</v>
      </c>
      <c r="Y54" s="127"/>
      <c r="Z54" s="125" t="e">
        <f t="shared" si="6"/>
        <v>#DIV/0!</v>
      </c>
      <c r="AA54" s="126">
        <f t="shared" si="7"/>
        <v>0</v>
      </c>
      <c r="AB54"/>
      <c r="AC54" s="219"/>
      <c r="AD54" s="209"/>
    </row>
    <row r="55" spans="1:30" s="126" customFormat="1" ht="24" customHeight="1" x14ac:dyDescent="0.35">
      <c r="A55" t="s">
        <v>58</v>
      </c>
      <c r="B55"/>
      <c r="C55" s="76" t="s">
        <v>21</v>
      </c>
      <c r="D55" s="74"/>
      <c r="E55" s="75"/>
      <c r="F55" s="73"/>
      <c r="G55" s="18"/>
      <c r="H55" s="30">
        <f t="shared" si="1"/>
        <v>10</v>
      </c>
      <c r="I55" s="31">
        <f t="shared" si="1"/>
        <v>10</v>
      </c>
      <c r="J55" s="25"/>
      <c r="K55" s="65">
        <f t="shared" si="2"/>
        <v>0</v>
      </c>
      <c r="L55" s="65">
        <f t="shared" si="3"/>
        <v>0</v>
      </c>
      <c r="M55" s="18"/>
      <c r="N55" s="65">
        <f t="shared" si="4"/>
        <v>0</v>
      </c>
      <c r="O55" s="65">
        <f t="shared" si="5"/>
        <v>0</v>
      </c>
      <c r="P55" s="18"/>
      <c r="Q55" s="170">
        <v>0</v>
      </c>
      <c r="R55" s="170">
        <v>0</v>
      </c>
      <c r="S55" s="165">
        <v>0</v>
      </c>
      <c r="T55" s="153"/>
      <c r="U55" s="153"/>
      <c r="V55" s="153"/>
      <c r="W55" s="133"/>
      <c r="X55" s="133"/>
      <c r="Y55" s="127"/>
      <c r="Z55" s="125" t="e">
        <f t="shared" si="6"/>
        <v>#DIV/0!</v>
      </c>
      <c r="AA55" s="126">
        <f t="shared" si="7"/>
        <v>0</v>
      </c>
      <c r="AB55"/>
      <c r="AC55" s="219">
        <v>22750</v>
      </c>
      <c r="AD55" s="209" t="s">
        <v>273</v>
      </c>
    </row>
    <row r="56" spans="1:30" s="126" customFormat="1" ht="24" customHeight="1" x14ac:dyDescent="0.35">
      <c r="A56" t="s">
        <v>58</v>
      </c>
      <c r="B56"/>
      <c r="C56" s="82" t="s">
        <v>210</v>
      </c>
      <c r="D56" s="80">
        <f t="shared" si="14"/>
        <v>35940</v>
      </c>
      <c r="E56" s="81">
        <f t="shared" si="14"/>
        <v>25160</v>
      </c>
      <c r="F56" s="8"/>
      <c r="G56" s="18"/>
      <c r="H56" s="30">
        <f t="shared" si="1"/>
        <v>35940</v>
      </c>
      <c r="I56" s="31">
        <f t="shared" si="1"/>
        <v>25160</v>
      </c>
      <c r="J56" s="25"/>
      <c r="K56" s="65">
        <f t="shared" si="2"/>
        <v>35934.165000000001</v>
      </c>
      <c r="L56" s="65">
        <f t="shared" si="3"/>
        <v>25153.915499999999</v>
      </c>
      <c r="M56" s="18"/>
      <c r="N56" s="65">
        <f t="shared" si="4"/>
        <v>31247.100000000002</v>
      </c>
      <c r="O56" s="65">
        <f t="shared" si="5"/>
        <v>21872.97</v>
      </c>
      <c r="P56" s="18"/>
      <c r="Q56" s="225">
        <v>15623.550000000001</v>
      </c>
      <c r="R56" s="170">
        <v>15623.550000000001</v>
      </c>
      <c r="S56" s="165">
        <v>15623.550000000001</v>
      </c>
      <c r="T56" s="154">
        <v>11573</v>
      </c>
      <c r="U56" s="159">
        <v>9644</v>
      </c>
      <c r="V56" s="154">
        <v>9644</v>
      </c>
      <c r="W56" s="138">
        <v>8386.25</v>
      </c>
      <c r="X56" s="133">
        <v>8386.25</v>
      </c>
      <c r="Y56" s="131">
        <v>6709</v>
      </c>
      <c r="Z56" s="125">
        <f t="shared" si="6"/>
        <v>1</v>
      </c>
      <c r="AA56" s="126">
        <f t="shared" si="7"/>
        <v>17967.0825</v>
      </c>
      <c r="AB56"/>
      <c r="AC56" s="219">
        <v>31280</v>
      </c>
      <c r="AD56" s="209" t="s">
        <v>274</v>
      </c>
    </row>
    <row r="57" spans="1:30" s="126" customFormat="1" ht="24" customHeight="1" x14ac:dyDescent="0.35">
      <c r="A57" t="s">
        <v>58</v>
      </c>
      <c r="B57"/>
      <c r="C57" s="82" t="s">
        <v>211</v>
      </c>
      <c r="D57" s="80">
        <f t="shared" si="14"/>
        <v>56200</v>
      </c>
      <c r="E57" s="81">
        <f t="shared" si="14"/>
        <v>39340</v>
      </c>
      <c r="F57" s="8"/>
      <c r="G57" s="18"/>
      <c r="H57" s="30">
        <f t="shared" si="1"/>
        <v>56200</v>
      </c>
      <c r="I57" s="31">
        <f t="shared" si="1"/>
        <v>39340</v>
      </c>
      <c r="J57" s="25"/>
      <c r="K57" s="65">
        <f t="shared" si="2"/>
        <v>56197.394999999997</v>
      </c>
      <c r="L57" s="65">
        <f t="shared" si="3"/>
        <v>39338.176499999994</v>
      </c>
      <c r="M57" s="18"/>
      <c r="N57" s="65">
        <f t="shared" si="4"/>
        <v>48867.3</v>
      </c>
      <c r="O57" s="65">
        <f t="shared" si="5"/>
        <v>34207.11</v>
      </c>
      <c r="P57" s="18"/>
      <c r="Q57" s="225">
        <v>24433.65</v>
      </c>
      <c r="R57" s="170">
        <v>24433.65</v>
      </c>
      <c r="S57" s="165">
        <v>24433.65</v>
      </c>
      <c r="T57" s="154">
        <v>18099</v>
      </c>
      <c r="U57" s="159">
        <v>15083</v>
      </c>
      <c r="V57" s="154">
        <v>15083</v>
      </c>
      <c r="W57" s="138">
        <v>13115</v>
      </c>
      <c r="X57" s="133">
        <v>13115</v>
      </c>
      <c r="Y57" s="131">
        <v>10492</v>
      </c>
      <c r="Z57" s="125">
        <f t="shared" si="6"/>
        <v>1</v>
      </c>
      <c r="AA57" s="126">
        <f t="shared" si="7"/>
        <v>28098.697499999998</v>
      </c>
      <c r="AB57"/>
      <c r="AC57" s="219">
        <v>38400</v>
      </c>
      <c r="AD57" s="209" t="s">
        <v>275</v>
      </c>
    </row>
    <row r="58" spans="1:30" s="126" customFormat="1" ht="24" customHeight="1" thickBot="1" x14ac:dyDescent="0.4">
      <c r="A58" t="s">
        <v>58</v>
      </c>
      <c r="B58"/>
      <c r="C58" s="82" t="s">
        <v>212</v>
      </c>
      <c r="D58" s="80">
        <f t="shared" si="14"/>
        <v>125940</v>
      </c>
      <c r="E58" s="81">
        <f t="shared" si="14"/>
        <v>88160</v>
      </c>
      <c r="F58" s="8"/>
      <c r="G58" s="18"/>
      <c r="H58" s="30">
        <f t="shared" si="1"/>
        <v>125940</v>
      </c>
      <c r="I58" s="31">
        <f t="shared" si="1"/>
        <v>88160</v>
      </c>
      <c r="J58" s="25"/>
      <c r="K58" s="65">
        <f t="shared" si="2"/>
        <v>125938.79999999999</v>
      </c>
      <c r="L58" s="65">
        <f t="shared" si="3"/>
        <v>88157.159999999989</v>
      </c>
      <c r="M58" s="18"/>
      <c r="N58" s="65">
        <f t="shared" si="4"/>
        <v>109512</v>
      </c>
      <c r="O58" s="65">
        <f t="shared" si="5"/>
        <v>76658.399999999994</v>
      </c>
      <c r="P58" s="18"/>
      <c r="Q58" s="225">
        <v>54756</v>
      </c>
      <c r="R58" s="170">
        <v>54756</v>
      </c>
      <c r="S58" s="165">
        <v>54756</v>
      </c>
      <c r="T58" s="154">
        <v>40560</v>
      </c>
      <c r="U58" s="159">
        <v>33800</v>
      </c>
      <c r="V58" s="154">
        <v>33800</v>
      </c>
      <c r="W58" s="138">
        <v>29391.25</v>
      </c>
      <c r="X58" s="133">
        <v>29391.25</v>
      </c>
      <c r="Y58" s="131">
        <v>23513</v>
      </c>
      <c r="Z58" s="125">
        <f t="shared" si="6"/>
        <v>1</v>
      </c>
      <c r="AA58" s="126">
        <f t="shared" si="7"/>
        <v>62969.399999999994</v>
      </c>
      <c r="AB58"/>
      <c r="AC58" s="203"/>
    </row>
    <row r="59" spans="1:30" s="126" customFormat="1" ht="24" customHeight="1" x14ac:dyDescent="0.35">
      <c r="A59" t="s">
        <v>58</v>
      </c>
      <c r="B59"/>
      <c r="C59" s="13"/>
      <c r="D59" s="68"/>
      <c r="E59" s="69"/>
      <c r="F59" s="8"/>
      <c r="G59" s="18"/>
      <c r="H59" s="30">
        <f t="shared" si="1"/>
        <v>10</v>
      </c>
      <c r="I59" s="31">
        <f t="shared" si="1"/>
        <v>10</v>
      </c>
      <c r="J59" s="25"/>
      <c r="K59" s="65">
        <f t="shared" si="2"/>
        <v>0</v>
      </c>
      <c r="L59" s="65">
        <f t="shared" si="3"/>
        <v>0</v>
      </c>
      <c r="M59" s="18"/>
      <c r="N59" s="65">
        <f t="shared" si="4"/>
        <v>0</v>
      </c>
      <c r="O59" s="65">
        <f t="shared" si="5"/>
        <v>0</v>
      </c>
      <c r="P59" s="18"/>
      <c r="Q59" s="170">
        <v>0</v>
      </c>
      <c r="R59" s="170">
        <v>0</v>
      </c>
      <c r="S59" s="165">
        <v>0</v>
      </c>
      <c r="T59" s="153"/>
      <c r="U59" s="153"/>
      <c r="V59" s="153"/>
      <c r="W59" s="133">
        <v>0</v>
      </c>
      <c r="X59" s="133">
        <v>0</v>
      </c>
      <c r="Y59" s="127"/>
      <c r="Z59" s="125" t="e">
        <f t="shared" si="6"/>
        <v>#DIV/0!</v>
      </c>
      <c r="AA59" s="126">
        <f t="shared" si="7"/>
        <v>0</v>
      </c>
      <c r="AB59"/>
      <c r="AC59" s="210"/>
      <c r="AD59" s="211" t="s">
        <v>278</v>
      </c>
    </row>
    <row r="60" spans="1:30" s="126" customFormat="1" ht="24" customHeight="1" x14ac:dyDescent="0.35">
      <c r="A60" t="s">
        <v>58</v>
      </c>
      <c r="B60"/>
      <c r="C60" s="76" t="s">
        <v>22</v>
      </c>
      <c r="D60" s="74"/>
      <c r="E60" s="75"/>
      <c r="F60" s="73"/>
      <c r="G60" s="18"/>
      <c r="H60" s="30">
        <f t="shared" si="1"/>
        <v>10</v>
      </c>
      <c r="I60" s="31">
        <f t="shared" si="1"/>
        <v>10</v>
      </c>
      <c r="J60" s="25"/>
      <c r="K60" s="65">
        <f t="shared" si="2"/>
        <v>0</v>
      </c>
      <c r="L60" s="65">
        <f t="shared" si="3"/>
        <v>0</v>
      </c>
      <c r="M60" s="18"/>
      <c r="N60" s="65">
        <f t="shared" si="4"/>
        <v>0</v>
      </c>
      <c r="O60" s="65">
        <f t="shared" si="5"/>
        <v>0</v>
      </c>
      <c r="P60" s="18"/>
      <c r="Q60" s="170">
        <v>0</v>
      </c>
      <c r="R60" s="170">
        <v>0</v>
      </c>
      <c r="S60" s="165">
        <v>0</v>
      </c>
      <c r="T60" s="153"/>
      <c r="U60" s="153"/>
      <c r="V60" s="153"/>
      <c r="W60" s="133"/>
      <c r="X60" s="133"/>
      <c r="Y60" s="127"/>
      <c r="Z60" s="125" t="e">
        <f t="shared" si="6"/>
        <v>#DIV/0!</v>
      </c>
      <c r="AA60" s="126">
        <f t="shared" si="7"/>
        <v>0</v>
      </c>
      <c r="AB60"/>
      <c r="AC60" s="220">
        <v>22374</v>
      </c>
      <c r="AD60" s="212" t="s">
        <v>116</v>
      </c>
    </row>
    <row r="61" spans="1:30" s="126" customFormat="1" ht="24" customHeight="1" x14ac:dyDescent="0.35">
      <c r="A61" t="s">
        <v>58</v>
      </c>
      <c r="B61"/>
      <c r="C61" s="83" t="s">
        <v>224</v>
      </c>
      <c r="D61" s="80">
        <f t="shared" si="14"/>
        <v>61500</v>
      </c>
      <c r="E61" s="81">
        <f t="shared" si="14"/>
        <v>43050</v>
      </c>
      <c r="F61" s="7"/>
      <c r="G61" s="18"/>
      <c r="H61" s="30">
        <f t="shared" si="1"/>
        <v>61500</v>
      </c>
      <c r="I61" s="31">
        <f t="shared" si="1"/>
        <v>43050</v>
      </c>
      <c r="J61" s="25"/>
      <c r="K61" s="65">
        <f t="shared" si="2"/>
        <v>61492.799999999996</v>
      </c>
      <c r="L61" s="65">
        <f t="shared" si="3"/>
        <v>43044.959999999992</v>
      </c>
      <c r="M61" s="18"/>
      <c r="N61" s="65">
        <f t="shared" si="4"/>
        <v>53472</v>
      </c>
      <c r="O61" s="65">
        <f t="shared" si="5"/>
        <v>37430.399999999994</v>
      </c>
      <c r="P61" s="18"/>
      <c r="Q61" s="225">
        <v>26736</v>
      </c>
      <c r="R61" s="170">
        <v>26735.4</v>
      </c>
      <c r="S61" s="165">
        <v>26735.4</v>
      </c>
      <c r="T61" s="154">
        <v>19804</v>
      </c>
      <c r="U61" s="159">
        <v>19804</v>
      </c>
      <c r="V61" s="154">
        <v>16503</v>
      </c>
      <c r="W61" s="138">
        <v>14350</v>
      </c>
      <c r="X61" s="133">
        <v>14350</v>
      </c>
      <c r="Y61" s="131">
        <v>11480</v>
      </c>
      <c r="Z61" s="125">
        <f t="shared" si="6"/>
        <v>1.0000224421553445</v>
      </c>
      <c r="AA61" s="126">
        <f t="shared" si="7"/>
        <v>30746.399999999998</v>
      </c>
      <c r="AB61"/>
      <c r="AC61" s="220">
        <v>37290</v>
      </c>
      <c r="AD61" s="212" t="s">
        <v>117</v>
      </c>
    </row>
    <row r="62" spans="1:30" s="126" customFormat="1" ht="24" customHeight="1" x14ac:dyDescent="0.35">
      <c r="A62" t="s">
        <v>58</v>
      </c>
      <c r="B62"/>
      <c r="C62" s="79" t="s">
        <v>223</v>
      </c>
      <c r="D62" s="80">
        <f t="shared" si="14"/>
        <v>197570</v>
      </c>
      <c r="E62" s="81">
        <f t="shared" si="14"/>
        <v>138300</v>
      </c>
      <c r="F62" s="7"/>
      <c r="G62" s="18"/>
      <c r="H62" s="30">
        <f t="shared" si="1"/>
        <v>197570</v>
      </c>
      <c r="I62" s="31">
        <f t="shared" si="1"/>
        <v>138300</v>
      </c>
      <c r="J62" s="25"/>
      <c r="K62" s="65">
        <f t="shared" si="2"/>
        <v>197560.8</v>
      </c>
      <c r="L62" s="65">
        <f t="shared" si="3"/>
        <v>138292.55999999997</v>
      </c>
      <c r="M62" s="18"/>
      <c r="N62" s="65">
        <f t="shared" si="4"/>
        <v>171792</v>
      </c>
      <c r="O62" s="65">
        <f t="shared" si="5"/>
        <v>120254.39999999999</v>
      </c>
      <c r="P62" s="18"/>
      <c r="Q62" s="225">
        <v>85896</v>
      </c>
      <c r="R62" s="170">
        <v>85895.1</v>
      </c>
      <c r="S62" s="165">
        <v>85895.1</v>
      </c>
      <c r="T62" s="154">
        <v>63626</v>
      </c>
      <c r="U62" s="159">
        <v>63626</v>
      </c>
      <c r="V62" s="154">
        <v>53021</v>
      </c>
      <c r="W62" s="138">
        <v>46105</v>
      </c>
      <c r="X62" s="133">
        <v>46105</v>
      </c>
      <c r="Y62" s="131">
        <v>36884</v>
      </c>
      <c r="Z62" s="125">
        <f t="shared" si="6"/>
        <v>1.0000104778968766</v>
      </c>
      <c r="AA62" s="126">
        <f t="shared" si="7"/>
        <v>98780.4</v>
      </c>
      <c r="AB62"/>
      <c r="AC62" s="220">
        <v>44748</v>
      </c>
      <c r="AD62" s="212" t="s">
        <v>118</v>
      </c>
    </row>
    <row r="63" spans="1:30" s="126" customFormat="1" ht="24" customHeight="1" x14ac:dyDescent="0.35">
      <c r="A63" t="s">
        <v>58</v>
      </c>
      <c r="B63"/>
      <c r="C63" s="83" t="s">
        <v>222</v>
      </c>
      <c r="D63" s="80">
        <f t="shared" si="14"/>
        <v>70720</v>
      </c>
      <c r="E63" s="81">
        <f t="shared" si="14"/>
        <v>49500</v>
      </c>
      <c r="F63" s="7"/>
      <c r="G63" s="18"/>
      <c r="H63" s="30">
        <f t="shared" si="1"/>
        <v>70720</v>
      </c>
      <c r="I63" s="31">
        <f t="shared" si="1"/>
        <v>49500</v>
      </c>
      <c r="J63" s="25"/>
      <c r="K63" s="65">
        <f t="shared" si="2"/>
        <v>70713.27</v>
      </c>
      <c r="L63" s="65">
        <f t="shared" si="3"/>
        <v>49499.288999999997</v>
      </c>
      <c r="M63" s="18"/>
      <c r="N63" s="65">
        <f t="shared" si="4"/>
        <v>61489.8</v>
      </c>
      <c r="O63" s="65">
        <f t="shared" si="5"/>
        <v>43042.86</v>
      </c>
      <c r="P63" s="18"/>
      <c r="Q63" s="225">
        <v>30744.9</v>
      </c>
      <c r="R63" s="170">
        <v>30744.9</v>
      </c>
      <c r="S63" s="165">
        <v>30744.9</v>
      </c>
      <c r="T63" s="154">
        <v>22774</v>
      </c>
      <c r="U63" s="159">
        <v>22774</v>
      </c>
      <c r="V63" s="154">
        <v>18978</v>
      </c>
      <c r="W63" s="138">
        <v>16502.5</v>
      </c>
      <c r="X63" s="133">
        <v>16502.5</v>
      </c>
      <c r="Y63" s="131">
        <v>13202</v>
      </c>
      <c r="Z63" s="125">
        <f t="shared" si="6"/>
        <v>1</v>
      </c>
      <c r="AA63" s="126">
        <f t="shared" si="7"/>
        <v>35356.635000000002</v>
      </c>
      <c r="AB63"/>
      <c r="AC63" s="220">
        <v>67122</v>
      </c>
      <c r="AD63" s="212" t="s">
        <v>225</v>
      </c>
    </row>
    <row r="64" spans="1:30" s="126" customFormat="1" ht="24" customHeight="1" thickBot="1" x14ac:dyDescent="0.4">
      <c r="A64" t="s">
        <v>58</v>
      </c>
      <c r="B64"/>
      <c r="C64" s="83" t="s">
        <v>221</v>
      </c>
      <c r="D64" s="80">
        <f t="shared" si="14"/>
        <v>227190</v>
      </c>
      <c r="E64" s="81">
        <f t="shared" si="14"/>
        <v>159040</v>
      </c>
      <c r="F64" s="7"/>
      <c r="G64" s="18"/>
      <c r="H64" s="30">
        <f t="shared" si="1"/>
        <v>227190</v>
      </c>
      <c r="I64" s="31">
        <f t="shared" si="1"/>
        <v>159040</v>
      </c>
      <c r="J64" s="25"/>
      <c r="K64" s="65">
        <f t="shared" si="2"/>
        <v>227186.63999999998</v>
      </c>
      <c r="L64" s="65">
        <f t="shared" si="3"/>
        <v>159030.64799999999</v>
      </c>
      <c r="M64" s="18"/>
      <c r="N64" s="65">
        <f t="shared" si="4"/>
        <v>197553.6</v>
      </c>
      <c r="O64" s="65">
        <f t="shared" si="5"/>
        <v>138287.51999999999</v>
      </c>
      <c r="P64" s="18"/>
      <c r="Q64" s="225">
        <v>98776.8</v>
      </c>
      <c r="R64" s="170">
        <v>98776.8</v>
      </c>
      <c r="S64" s="165">
        <v>98776.8</v>
      </c>
      <c r="T64" s="154">
        <v>73168</v>
      </c>
      <c r="U64" s="159">
        <v>73168</v>
      </c>
      <c r="V64" s="154">
        <v>60973</v>
      </c>
      <c r="W64" s="138">
        <v>53020</v>
      </c>
      <c r="X64" s="133">
        <v>53020</v>
      </c>
      <c r="Y64" s="131">
        <v>42416</v>
      </c>
      <c r="Z64" s="125">
        <f t="shared" si="6"/>
        <v>1</v>
      </c>
      <c r="AA64" s="126">
        <f t="shared" si="7"/>
        <v>113593.31999999999</v>
      </c>
      <c r="AB64"/>
      <c r="AC64" s="203"/>
    </row>
    <row r="65" spans="1:30" s="126" customFormat="1" ht="24" customHeight="1" x14ac:dyDescent="0.35">
      <c r="A65"/>
      <c r="B65"/>
      <c r="C65" s="9"/>
      <c r="D65" s="68"/>
      <c r="E65" s="69"/>
      <c r="F65" s="7"/>
      <c r="G65" s="18"/>
      <c r="H65" s="30">
        <f t="shared" si="1"/>
        <v>10</v>
      </c>
      <c r="I65" s="31">
        <f t="shared" si="1"/>
        <v>10</v>
      </c>
      <c r="J65" s="25"/>
      <c r="K65" s="65">
        <f t="shared" si="2"/>
        <v>0</v>
      </c>
      <c r="L65" s="65">
        <f t="shared" si="3"/>
        <v>0</v>
      </c>
      <c r="M65" s="18"/>
      <c r="N65" s="65">
        <f t="shared" si="4"/>
        <v>0</v>
      </c>
      <c r="O65" s="65">
        <f t="shared" si="5"/>
        <v>0</v>
      </c>
      <c r="P65" s="18"/>
      <c r="Q65" s="170">
        <v>0</v>
      </c>
      <c r="R65" s="170">
        <v>0</v>
      </c>
      <c r="S65" s="165">
        <v>0</v>
      </c>
      <c r="T65" s="153"/>
      <c r="U65" s="153"/>
      <c r="V65" s="153"/>
      <c r="W65" s="133">
        <v>0</v>
      </c>
      <c r="X65" s="133">
        <v>0</v>
      </c>
      <c r="Y65" s="127"/>
      <c r="Z65" s="125" t="e">
        <f t="shared" si="6"/>
        <v>#DIV/0!</v>
      </c>
      <c r="AA65" s="126">
        <f t="shared" si="7"/>
        <v>0</v>
      </c>
      <c r="AB65"/>
      <c r="AC65" s="213"/>
      <c r="AD65" s="214" t="s">
        <v>277</v>
      </c>
    </row>
    <row r="66" spans="1:30" s="126" customFormat="1" ht="24" customHeight="1" x14ac:dyDescent="0.35">
      <c r="A66" t="s">
        <v>58</v>
      </c>
      <c r="B66"/>
      <c r="C66" s="76" t="s">
        <v>27</v>
      </c>
      <c r="D66" s="74"/>
      <c r="E66" s="75"/>
      <c r="F66" s="73"/>
      <c r="G66" s="18"/>
      <c r="H66" s="30">
        <f t="shared" si="1"/>
        <v>10</v>
      </c>
      <c r="I66" s="31">
        <f t="shared" si="1"/>
        <v>10</v>
      </c>
      <c r="J66" s="25"/>
      <c r="K66" s="65">
        <f t="shared" si="2"/>
        <v>0</v>
      </c>
      <c r="L66" s="65">
        <f t="shared" si="3"/>
        <v>0</v>
      </c>
      <c r="M66" s="18"/>
      <c r="N66" s="65">
        <f t="shared" si="4"/>
        <v>0</v>
      </c>
      <c r="O66" s="65">
        <f t="shared" si="5"/>
        <v>0</v>
      </c>
      <c r="P66" s="18"/>
      <c r="Q66" s="170">
        <v>0</v>
      </c>
      <c r="R66" s="170">
        <v>0</v>
      </c>
      <c r="S66" s="165">
        <v>0</v>
      </c>
      <c r="T66" s="153"/>
      <c r="U66" s="153"/>
      <c r="V66" s="153"/>
      <c r="W66" s="133"/>
      <c r="X66" s="133"/>
      <c r="Y66" s="127"/>
      <c r="Z66" s="125" t="e">
        <f t="shared" si="6"/>
        <v>#DIV/0!</v>
      </c>
      <c r="AA66" s="126">
        <f t="shared" si="7"/>
        <v>0</v>
      </c>
      <c r="AB66"/>
      <c r="AC66" s="221">
        <v>23222.7</v>
      </c>
      <c r="AD66" s="215" t="s">
        <v>220</v>
      </c>
    </row>
    <row r="67" spans="1:30" s="126" customFormat="1" ht="24" customHeight="1" x14ac:dyDescent="0.35">
      <c r="A67" t="s">
        <v>58</v>
      </c>
      <c r="B67"/>
      <c r="C67" s="79" t="s">
        <v>28</v>
      </c>
      <c r="D67" s="80">
        <f t="shared" ref="D67:E72" si="15">H67</f>
        <v>40870</v>
      </c>
      <c r="E67" s="81">
        <f t="shared" si="15"/>
        <v>28610</v>
      </c>
      <c r="F67" s="10"/>
      <c r="G67" s="18"/>
      <c r="H67" s="30">
        <f t="shared" si="1"/>
        <v>40870</v>
      </c>
      <c r="I67" s="31">
        <f t="shared" si="1"/>
        <v>28610</v>
      </c>
      <c r="J67" s="25"/>
      <c r="K67" s="65">
        <f t="shared" si="2"/>
        <v>40861.799999999996</v>
      </c>
      <c r="L67" s="65">
        <f t="shared" si="3"/>
        <v>28603.259999999995</v>
      </c>
      <c r="M67" s="18"/>
      <c r="N67" s="65">
        <f t="shared" si="4"/>
        <v>35532</v>
      </c>
      <c r="O67" s="65">
        <f t="shared" si="5"/>
        <v>24872.399999999998</v>
      </c>
      <c r="P67" s="18"/>
      <c r="Q67" s="225">
        <v>17766</v>
      </c>
      <c r="R67" s="170">
        <v>17766</v>
      </c>
      <c r="S67" s="165">
        <v>17766</v>
      </c>
      <c r="T67" s="154">
        <v>13160</v>
      </c>
      <c r="U67" s="159">
        <v>13160</v>
      </c>
      <c r="V67" s="154">
        <v>10966</v>
      </c>
      <c r="W67" s="138">
        <v>9535</v>
      </c>
      <c r="X67" s="133">
        <v>9535</v>
      </c>
      <c r="Y67" s="131">
        <v>7628</v>
      </c>
      <c r="Z67" s="125">
        <f t="shared" si="6"/>
        <v>1</v>
      </c>
      <c r="AA67" s="126">
        <f t="shared" si="7"/>
        <v>20430.899999999998</v>
      </c>
      <c r="AB67"/>
      <c r="AC67" s="221">
        <v>44421.75</v>
      </c>
      <c r="AD67" s="215" t="s">
        <v>207</v>
      </c>
    </row>
    <row r="68" spans="1:30" s="126" customFormat="1" ht="24" customHeight="1" x14ac:dyDescent="0.35">
      <c r="A68" t="s">
        <v>58</v>
      </c>
      <c r="B68"/>
      <c r="C68" s="79" t="s">
        <v>29</v>
      </c>
      <c r="D68" s="80">
        <f t="shared" si="15"/>
        <v>76480</v>
      </c>
      <c r="E68" s="81">
        <f t="shared" si="15"/>
        <v>53540</v>
      </c>
      <c r="F68" s="10"/>
      <c r="G68" s="18"/>
      <c r="H68" s="30">
        <f t="shared" si="1"/>
        <v>76480</v>
      </c>
      <c r="I68" s="31">
        <f t="shared" si="1"/>
        <v>53540</v>
      </c>
      <c r="J68" s="25"/>
      <c r="K68" s="65">
        <f t="shared" si="2"/>
        <v>76476.149999999994</v>
      </c>
      <c r="L68" s="65">
        <f t="shared" si="3"/>
        <v>53533.304999999993</v>
      </c>
      <c r="M68" s="18"/>
      <c r="N68" s="65">
        <f t="shared" si="4"/>
        <v>66501</v>
      </c>
      <c r="O68" s="65">
        <f t="shared" si="5"/>
        <v>46550.7</v>
      </c>
      <c r="P68" s="18"/>
      <c r="Q68" s="225">
        <v>33250.5</v>
      </c>
      <c r="R68" s="170">
        <v>33250.5</v>
      </c>
      <c r="S68" s="165">
        <v>33250.5</v>
      </c>
      <c r="T68" s="154">
        <v>24630</v>
      </c>
      <c r="U68" s="159">
        <v>24630</v>
      </c>
      <c r="V68" s="154">
        <v>20525</v>
      </c>
      <c r="W68" s="138">
        <v>17847.5</v>
      </c>
      <c r="X68" s="133">
        <v>17847.5</v>
      </c>
      <c r="Y68" s="131">
        <v>14278</v>
      </c>
      <c r="Z68" s="125">
        <f t="shared" si="6"/>
        <v>1</v>
      </c>
      <c r="AA68" s="126">
        <f t="shared" si="7"/>
        <v>38238.074999999997</v>
      </c>
      <c r="AB68"/>
      <c r="AC68" s="221">
        <v>55529.55</v>
      </c>
      <c r="AD68" s="215" t="s">
        <v>208</v>
      </c>
    </row>
    <row r="69" spans="1:30" s="126" customFormat="1" ht="24" customHeight="1" x14ac:dyDescent="0.35">
      <c r="A69" t="s">
        <v>58</v>
      </c>
      <c r="B69"/>
      <c r="C69" s="79" t="s">
        <v>30</v>
      </c>
      <c r="D69" s="80">
        <f t="shared" si="15"/>
        <v>106510</v>
      </c>
      <c r="E69" s="81">
        <f t="shared" si="15"/>
        <v>74560</v>
      </c>
      <c r="F69" s="10"/>
      <c r="G69" s="18"/>
      <c r="H69" s="30">
        <f t="shared" si="1"/>
        <v>106510</v>
      </c>
      <c r="I69" s="31">
        <f t="shared" si="1"/>
        <v>74560</v>
      </c>
      <c r="J69" s="25"/>
      <c r="K69" s="65">
        <f t="shared" si="2"/>
        <v>106507.71</v>
      </c>
      <c r="L69" s="65">
        <f t="shared" si="3"/>
        <v>74555.396999999997</v>
      </c>
      <c r="M69" s="18"/>
      <c r="N69" s="65">
        <f t="shared" si="4"/>
        <v>92615.400000000009</v>
      </c>
      <c r="O69" s="65">
        <f t="shared" si="5"/>
        <v>64830.78</v>
      </c>
      <c r="P69" s="18"/>
      <c r="Q69" s="225">
        <v>46307.700000000004</v>
      </c>
      <c r="R69" s="170">
        <v>46307.700000000004</v>
      </c>
      <c r="S69" s="165">
        <v>46307.700000000004</v>
      </c>
      <c r="T69" s="154">
        <v>34302</v>
      </c>
      <c r="U69" s="159">
        <v>34302</v>
      </c>
      <c r="V69" s="154">
        <v>28585</v>
      </c>
      <c r="W69" s="138">
        <v>24856.25</v>
      </c>
      <c r="X69" s="133">
        <v>24856.25</v>
      </c>
      <c r="Y69" s="131">
        <v>19885</v>
      </c>
      <c r="Z69" s="125">
        <f t="shared" si="6"/>
        <v>1</v>
      </c>
      <c r="AA69" s="126">
        <f t="shared" si="7"/>
        <v>53253.855000000003</v>
      </c>
      <c r="AB69"/>
      <c r="AC69" s="221">
        <v>87720.3</v>
      </c>
      <c r="AD69" s="215" t="s">
        <v>209</v>
      </c>
    </row>
    <row r="70" spans="1:30" s="126" customFormat="1" ht="15.6" customHeight="1" x14ac:dyDescent="0.35">
      <c r="A70" t="s">
        <v>58</v>
      </c>
      <c r="B70"/>
      <c r="C70" s="1"/>
      <c r="D70" s="68"/>
      <c r="E70" s="69"/>
      <c r="F70" s="10"/>
      <c r="G70" s="18"/>
      <c r="H70" s="30">
        <f t="shared" si="1"/>
        <v>10</v>
      </c>
      <c r="I70" s="31">
        <f t="shared" si="1"/>
        <v>10</v>
      </c>
      <c r="J70" s="25"/>
      <c r="K70" s="65">
        <f t="shared" si="2"/>
        <v>0</v>
      </c>
      <c r="L70" s="65">
        <f t="shared" si="3"/>
        <v>0</v>
      </c>
      <c r="M70" s="18"/>
      <c r="N70" s="65">
        <f t="shared" si="4"/>
        <v>0</v>
      </c>
      <c r="O70" s="65">
        <f t="shared" si="5"/>
        <v>0</v>
      </c>
      <c r="P70" s="18"/>
      <c r="Q70" s="170">
        <v>0</v>
      </c>
      <c r="R70" s="170">
        <v>0</v>
      </c>
      <c r="S70" s="165">
        <v>0</v>
      </c>
      <c r="T70" s="153"/>
      <c r="U70" s="153"/>
      <c r="V70" s="153"/>
      <c r="W70" s="133">
        <v>0</v>
      </c>
      <c r="X70" s="133">
        <v>0</v>
      </c>
      <c r="Y70" s="127"/>
      <c r="Z70" s="125" t="e">
        <f t="shared" si="6"/>
        <v>#DIV/0!</v>
      </c>
      <c r="AA70" s="126">
        <f t="shared" si="7"/>
        <v>0</v>
      </c>
      <c r="AB70"/>
      <c r="AC70" s="203"/>
    </row>
    <row r="71" spans="1:30" s="126" customFormat="1" ht="24" customHeight="1" thickBot="1" x14ac:dyDescent="0.4">
      <c r="A71" t="s">
        <v>58</v>
      </c>
      <c r="B71"/>
      <c r="C71" s="76" t="s">
        <v>31</v>
      </c>
      <c r="D71" s="74"/>
      <c r="E71" s="75"/>
      <c r="F71" s="77"/>
      <c r="G71" s="18"/>
      <c r="H71" s="30">
        <f t="shared" ref="H71:I119" si="16">MROUND(K71+5,10)</f>
        <v>10</v>
      </c>
      <c r="I71" s="31">
        <f t="shared" si="16"/>
        <v>10</v>
      </c>
      <c r="J71" s="25"/>
      <c r="K71" s="65">
        <f t="shared" si="2"/>
        <v>0</v>
      </c>
      <c r="L71" s="65">
        <f t="shared" si="3"/>
        <v>0</v>
      </c>
      <c r="M71" s="18"/>
      <c r="N71" s="65">
        <f t="shared" si="4"/>
        <v>0</v>
      </c>
      <c r="O71" s="65">
        <f t="shared" si="5"/>
        <v>0</v>
      </c>
      <c r="P71" s="18"/>
      <c r="Q71" s="170">
        <v>0</v>
      </c>
      <c r="R71" s="170">
        <v>0</v>
      </c>
      <c r="S71" s="165">
        <v>0</v>
      </c>
      <c r="T71" s="153"/>
      <c r="U71" s="153"/>
      <c r="V71" s="153"/>
      <c r="W71" s="133"/>
      <c r="X71" s="133"/>
      <c r="Y71" s="127"/>
      <c r="Z71" s="125" t="e">
        <f t="shared" ref="Z71:Z118" si="17">Q71/R71</f>
        <v>#DIV/0!</v>
      </c>
      <c r="AA71" s="126">
        <f t="shared" ref="AA71:AA119" si="18">Q71*1.15</f>
        <v>0</v>
      </c>
      <c r="AB71"/>
      <c r="AC71" s="203"/>
    </row>
    <row r="72" spans="1:30" s="126" customFormat="1" ht="24" customHeight="1" x14ac:dyDescent="0.35">
      <c r="A72" t="s">
        <v>58</v>
      </c>
      <c r="B72"/>
      <c r="C72" s="86" t="s">
        <v>32</v>
      </c>
      <c r="D72" s="80">
        <f t="shared" si="15"/>
        <v>100260</v>
      </c>
      <c r="E72" s="81">
        <f t="shared" si="15"/>
        <v>70180</v>
      </c>
      <c r="F72" s="5"/>
      <c r="G72" s="18"/>
      <c r="H72" s="30">
        <f t="shared" si="16"/>
        <v>100260</v>
      </c>
      <c r="I72" s="31">
        <f t="shared" si="16"/>
        <v>70180</v>
      </c>
      <c r="J72" s="25"/>
      <c r="K72" s="65">
        <f t="shared" ref="K72:K119" si="19">N72*$K$5</f>
        <v>100254.24</v>
      </c>
      <c r="L72" s="65">
        <f t="shared" ref="L72:L119" si="20">O72*$L$5</f>
        <v>70177.967999999993</v>
      </c>
      <c r="M72" s="18"/>
      <c r="N72" s="65">
        <f t="shared" ref="N72:N119" si="21">Q72*$N$5</f>
        <v>87177.600000000006</v>
      </c>
      <c r="O72" s="65">
        <f t="shared" ref="O72:O119" si="22">Q72*$O$5</f>
        <v>61024.32</v>
      </c>
      <c r="P72" s="18"/>
      <c r="Q72" s="225">
        <v>43588.800000000003</v>
      </c>
      <c r="R72" s="170">
        <v>43588.800000000003</v>
      </c>
      <c r="S72" s="165">
        <v>43588.800000000003</v>
      </c>
      <c r="T72" s="154">
        <v>32288</v>
      </c>
      <c r="U72" s="159">
        <v>32288</v>
      </c>
      <c r="V72" s="154">
        <v>26906</v>
      </c>
      <c r="W72" s="138">
        <v>23396.25</v>
      </c>
      <c r="X72" s="133">
        <v>23396.25</v>
      </c>
      <c r="Y72" s="131">
        <v>18717</v>
      </c>
      <c r="Z72" s="125">
        <f t="shared" si="17"/>
        <v>1</v>
      </c>
      <c r="AA72" s="126">
        <f t="shared" si="18"/>
        <v>50127.12</v>
      </c>
      <c r="AB72"/>
      <c r="AC72" s="216"/>
      <c r="AD72" s="217" t="s">
        <v>236</v>
      </c>
    </row>
    <row r="73" spans="1:30" s="126" customFormat="1" ht="24" customHeight="1" x14ac:dyDescent="0.35">
      <c r="A73"/>
      <c r="B73"/>
      <c r="C73" s="149"/>
      <c r="D73" s="93"/>
      <c r="E73" s="94"/>
      <c r="F73" s="5"/>
      <c r="G73" s="18"/>
      <c r="H73" s="30"/>
      <c r="I73" s="31"/>
      <c r="J73" s="25"/>
      <c r="K73" s="65"/>
      <c r="L73" s="65"/>
      <c r="M73" s="18"/>
      <c r="N73" s="65"/>
      <c r="O73" s="65"/>
      <c r="P73" s="18"/>
      <c r="Q73" s="170">
        <v>0</v>
      </c>
      <c r="R73" s="170">
        <v>0</v>
      </c>
      <c r="S73" s="165">
        <v>0</v>
      </c>
      <c r="T73" s="153"/>
      <c r="U73" s="153"/>
      <c r="V73" s="153"/>
      <c r="W73" s="133">
        <v>0</v>
      </c>
      <c r="X73" s="133">
        <v>0</v>
      </c>
      <c r="Y73" s="127"/>
      <c r="Z73" s="125" t="e">
        <f t="shared" si="17"/>
        <v>#DIV/0!</v>
      </c>
      <c r="AA73" s="126">
        <f t="shared" si="18"/>
        <v>0</v>
      </c>
      <c r="AB73"/>
      <c r="AC73" s="222">
        <v>22876</v>
      </c>
      <c r="AD73" s="218" t="s">
        <v>107</v>
      </c>
    </row>
    <row r="74" spans="1:30" s="126" customFormat="1" ht="24" customHeight="1" x14ac:dyDescent="0.35">
      <c r="A74" t="s">
        <v>58</v>
      </c>
      <c r="B74"/>
      <c r="C74" s="76" t="s">
        <v>33</v>
      </c>
      <c r="D74" s="74"/>
      <c r="E74" s="75"/>
      <c r="F74" s="77"/>
      <c r="G74" s="18"/>
      <c r="H74" s="30">
        <f t="shared" si="16"/>
        <v>10</v>
      </c>
      <c r="I74" s="31">
        <f t="shared" si="16"/>
        <v>10</v>
      </c>
      <c r="J74" s="25"/>
      <c r="K74" s="65">
        <f t="shared" si="19"/>
        <v>0</v>
      </c>
      <c r="L74" s="65">
        <f t="shared" si="20"/>
        <v>0</v>
      </c>
      <c r="M74" s="18"/>
      <c r="N74" s="65">
        <f t="shared" si="21"/>
        <v>0</v>
      </c>
      <c r="O74" s="65">
        <f t="shared" si="22"/>
        <v>0</v>
      </c>
      <c r="P74" s="18"/>
      <c r="Q74" s="170">
        <v>0</v>
      </c>
      <c r="R74" s="170">
        <v>0</v>
      </c>
      <c r="S74" s="165">
        <v>0</v>
      </c>
      <c r="T74" s="153"/>
      <c r="U74" s="153"/>
      <c r="V74" s="153"/>
      <c r="W74" s="133"/>
      <c r="X74" s="133"/>
      <c r="Y74" s="127"/>
      <c r="Z74" s="125" t="e">
        <f t="shared" si="17"/>
        <v>#DIV/0!</v>
      </c>
      <c r="AA74" s="126">
        <f t="shared" si="18"/>
        <v>0</v>
      </c>
      <c r="AB74"/>
      <c r="AC74" s="222">
        <v>23967</v>
      </c>
      <c r="AD74" s="218" t="s">
        <v>108</v>
      </c>
    </row>
    <row r="75" spans="1:30" s="126" customFormat="1" ht="24" customHeight="1" x14ac:dyDescent="0.35">
      <c r="A75" t="s">
        <v>58</v>
      </c>
      <c r="B75"/>
      <c r="C75" s="86" t="s">
        <v>64</v>
      </c>
      <c r="D75" s="80">
        <f t="shared" ref="D75:E88" si="23">H75</f>
        <v>125120</v>
      </c>
      <c r="E75" s="81">
        <f t="shared" si="23"/>
        <v>87590</v>
      </c>
      <c r="F75" s="5"/>
      <c r="G75" s="18"/>
      <c r="H75" s="30">
        <f t="shared" si="16"/>
        <v>125120</v>
      </c>
      <c r="I75" s="31">
        <f t="shared" si="16"/>
        <v>87590</v>
      </c>
      <c r="J75" s="25"/>
      <c r="K75" s="65">
        <f t="shared" si="19"/>
        <v>125117.7</v>
      </c>
      <c r="L75" s="65">
        <f t="shared" si="20"/>
        <v>87582.389999999985</v>
      </c>
      <c r="M75" s="18"/>
      <c r="N75" s="65">
        <f t="shared" si="21"/>
        <v>108798</v>
      </c>
      <c r="O75" s="65">
        <f t="shared" si="22"/>
        <v>76158.599999999991</v>
      </c>
      <c r="P75" s="18"/>
      <c r="Q75" s="225">
        <v>54399</v>
      </c>
      <c r="R75" s="170">
        <v>54398.25</v>
      </c>
      <c r="S75" s="165">
        <v>54398.25</v>
      </c>
      <c r="T75" s="154">
        <v>40295</v>
      </c>
      <c r="U75" s="159">
        <v>40295</v>
      </c>
      <c r="V75" s="154">
        <v>33579</v>
      </c>
      <c r="W75" s="138">
        <v>29198.75</v>
      </c>
      <c r="X75" s="133">
        <v>29198.75</v>
      </c>
      <c r="Y75" s="131">
        <v>23359</v>
      </c>
      <c r="Z75" s="125">
        <f t="shared" si="17"/>
        <v>1.0000137872082282</v>
      </c>
      <c r="AA75" s="126">
        <f t="shared" si="18"/>
        <v>62558.85</v>
      </c>
      <c r="AB75"/>
      <c r="AC75" s="222">
        <v>31818</v>
      </c>
      <c r="AD75" s="218" t="s">
        <v>159</v>
      </c>
    </row>
    <row r="76" spans="1:30" s="126" customFormat="1" ht="24" customHeight="1" x14ac:dyDescent="0.35">
      <c r="A76" t="s">
        <v>58</v>
      </c>
      <c r="B76"/>
      <c r="C76" s="16"/>
      <c r="D76" s="68"/>
      <c r="E76" s="69"/>
      <c r="F76" s="5"/>
      <c r="G76" s="18"/>
      <c r="H76" s="30">
        <f t="shared" si="16"/>
        <v>10</v>
      </c>
      <c r="I76" s="31">
        <f t="shared" si="16"/>
        <v>10</v>
      </c>
      <c r="J76" s="25"/>
      <c r="K76" s="65">
        <f t="shared" si="19"/>
        <v>0</v>
      </c>
      <c r="L76" s="65">
        <f t="shared" si="20"/>
        <v>0</v>
      </c>
      <c r="M76" s="18"/>
      <c r="N76" s="65">
        <f t="shared" si="21"/>
        <v>0</v>
      </c>
      <c r="O76" s="65">
        <f t="shared" si="22"/>
        <v>0</v>
      </c>
      <c r="P76" s="18"/>
      <c r="Q76" s="170">
        <v>0</v>
      </c>
      <c r="R76" s="170">
        <v>0</v>
      </c>
      <c r="S76" s="165">
        <v>0</v>
      </c>
      <c r="T76" s="153"/>
      <c r="U76" s="153"/>
      <c r="V76" s="153"/>
      <c r="W76" s="133">
        <v>0</v>
      </c>
      <c r="X76" s="133">
        <v>0</v>
      </c>
      <c r="Y76" s="127"/>
      <c r="Z76" s="125" t="e">
        <f t="shared" si="17"/>
        <v>#DIV/0!</v>
      </c>
      <c r="AA76" s="126">
        <f t="shared" si="18"/>
        <v>0</v>
      </c>
      <c r="AB76"/>
      <c r="AC76" s="222">
        <v>33428</v>
      </c>
      <c r="AD76" s="218" t="s">
        <v>158</v>
      </c>
    </row>
    <row r="77" spans="1:30" s="126" customFormat="1" ht="24" hidden="1" customHeight="1" x14ac:dyDescent="0.35">
      <c r="A77" t="s">
        <v>58</v>
      </c>
      <c r="B77"/>
      <c r="C77" s="76" t="s">
        <v>34</v>
      </c>
      <c r="D77" s="74"/>
      <c r="E77" s="75"/>
      <c r="F77" s="77"/>
      <c r="G77" s="18"/>
      <c r="H77" s="30">
        <f t="shared" si="16"/>
        <v>10</v>
      </c>
      <c r="I77" s="31">
        <f t="shared" si="16"/>
        <v>10</v>
      </c>
      <c r="J77" s="25"/>
      <c r="K77" s="65">
        <f t="shared" si="19"/>
        <v>0</v>
      </c>
      <c r="L77" s="65">
        <f t="shared" si="20"/>
        <v>0</v>
      </c>
      <c r="M77" s="18"/>
      <c r="N77" s="65">
        <f t="shared" si="21"/>
        <v>0</v>
      </c>
      <c r="O77" s="65">
        <f t="shared" si="22"/>
        <v>0</v>
      </c>
      <c r="P77" s="18"/>
      <c r="Q77" s="170">
        <v>0</v>
      </c>
      <c r="R77" s="170">
        <v>0</v>
      </c>
      <c r="S77" s="165">
        <v>0</v>
      </c>
      <c r="T77" s="153"/>
      <c r="U77" s="153"/>
      <c r="V77" s="153"/>
      <c r="W77" s="133"/>
      <c r="X77" s="133"/>
      <c r="Y77" s="127"/>
      <c r="Z77" s="125" t="e">
        <f t="shared" si="17"/>
        <v>#DIV/0!</v>
      </c>
      <c r="AA77" s="126">
        <f t="shared" si="18"/>
        <v>0</v>
      </c>
      <c r="AB77"/>
      <c r="AC77" s="222">
        <v>36681</v>
      </c>
      <c r="AD77" s="218" t="s">
        <v>160</v>
      </c>
    </row>
    <row r="78" spans="1:30" s="126" customFormat="1" ht="24" hidden="1" customHeight="1" x14ac:dyDescent="0.35">
      <c r="A78" t="s">
        <v>74</v>
      </c>
      <c r="B78"/>
      <c r="C78" s="79" t="s">
        <v>35</v>
      </c>
      <c r="D78" s="80"/>
      <c r="E78" s="81"/>
      <c r="F78" s="11"/>
      <c r="G78" s="18"/>
      <c r="H78" s="30">
        <f t="shared" si="16"/>
        <v>10</v>
      </c>
      <c r="I78" s="31">
        <f t="shared" si="16"/>
        <v>10</v>
      </c>
      <c r="J78" s="25"/>
      <c r="K78" s="65">
        <f t="shared" si="19"/>
        <v>0</v>
      </c>
      <c r="L78" s="65">
        <f t="shared" si="20"/>
        <v>0</v>
      </c>
      <c r="M78" s="18"/>
      <c r="N78" s="65">
        <f t="shared" si="21"/>
        <v>0</v>
      </c>
      <c r="O78" s="65">
        <f t="shared" si="22"/>
        <v>0</v>
      </c>
      <c r="P78" s="18"/>
      <c r="Q78" s="170">
        <v>0</v>
      </c>
      <c r="R78" s="170">
        <v>0</v>
      </c>
      <c r="S78" s="165">
        <v>0</v>
      </c>
      <c r="T78" s="153">
        <v>0</v>
      </c>
      <c r="U78" s="153">
        <v>0</v>
      </c>
      <c r="V78" s="153">
        <v>0</v>
      </c>
      <c r="W78" s="133">
        <v>0</v>
      </c>
      <c r="X78" s="133">
        <v>0</v>
      </c>
      <c r="Y78" s="127"/>
      <c r="Z78" s="125" t="e">
        <f t="shared" si="17"/>
        <v>#DIV/0!</v>
      </c>
      <c r="AA78" s="126">
        <f t="shared" si="18"/>
        <v>0</v>
      </c>
      <c r="AB78"/>
      <c r="AC78" s="222">
        <v>51632</v>
      </c>
      <c r="AD78" s="218" t="s">
        <v>161</v>
      </c>
    </row>
    <row r="79" spans="1:30" s="126" customFormat="1" ht="24" hidden="1" customHeight="1" x14ac:dyDescent="0.35">
      <c r="A79" t="s">
        <v>74</v>
      </c>
      <c r="B79"/>
      <c r="C79" s="79" t="s">
        <v>36</v>
      </c>
      <c r="D79" s="80">
        <f t="shared" si="23"/>
        <v>63370</v>
      </c>
      <c r="E79" s="81">
        <f t="shared" si="23"/>
        <v>44360</v>
      </c>
      <c r="F79" s="11"/>
      <c r="G79" s="18"/>
      <c r="H79" s="30">
        <f t="shared" si="16"/>
        <v>63370</v>
      </c>
      <c r="I79" s="31">
        <f t="shared" si="16"/>
        <v>44360</v>
      </c>
      <c r="J79" s="25"/>
      <c r="K79" s="65">
        <f t="shared" si="19"/>
        <v>63364.356</v>
      </c>
      <c r="L79" s="65">
        <f t="shared" si="20"/>
        <v>44355.049199999994</v>
      </c>
      <c r="M79" s="18"/>
      <c r="N79" s="65">
        <f t="shared" si="21"/>
        <v>55099.44</v>
      </c>
      <c r="O79" s="65">
        <f t="shared" si="22"/>
        <v>38569.608</v>
      </c>
      <c r="P79" s="18"/>
      <c r="Q79" s="170">
        <v>27549.72</v>
      </c>
      <c r="R79" s="170">
        <v>27549.72</v>
      </c>
      <c r="S79" s="165">
        <v>27549.72</v>
      </c>
      <c r="T79" s="159">
        <v>20407.2</v>
      </c>
      <c r="U79" s="159">
        <v>20407.2</v>
      </c>
      <c r="V79" s="154">
        <v>17006</v>
      </c>
      <c r="W79" s="138">
        <v>14787.5</v>
      </c>
      <c r="X79" s="133">
        <v>14787.5</v>
      </c>
      <c r="Y79" s="131">
        <v>11830</v>
      </c>
      <c r="Z79" s="125">
        <f t="shared" si="17"/>
        <v>1</v>
      </c>
      <c r="AA79" s="126">
        <f t="shared" si="18"/>
        <v>31682.178</v>
      </c>
      <c r="AB79"/>
      <c r="AC79" s="222">
        <v>53186</v>
      </c>
      <c r="AD79" s="218" t="s">
        <v>179</v>
      </c>
    </row>
    <row r="80" spans="1:30" s="126" customFormat="1" ht="24" hidden="1" customHeight="1" x14ac:dyDescent="0.35">
      <c r="A80" t="s">
        <v>74</v>
      </c>
      <c r="B80"/>
      <c r="C80" s="79" t="s">
        <v>37</v>
      </c>
      <c r="D80" s="80"/>
      <c r="E80" s="81"/>
      <c r="F80" s="11"/>
      <c r="G80" s="18"/>
      <c r="H80" s="30">
        <f t="shared" si="16"/>
        <v>10</v>
      </c>
      <c r="I80" s="31">
        <f t="shared" si="16"/>
        <v>10</v>
      </c>
      <c r="J80" s="25"/>
      <c r="K80" s="65">
        <f t="shared" si="19"/>
        <v>0</v>
      </c>
      <c r="L80" s="65">
        <f t="shared" si="20"/>
        <v>0</v>
      </c>
      <c r="M80" s="18"/>
      <c r="N80" s="65">
        <f t="shared" si="21"/>
        <v>0</v>
      </c>
      <c r="O80" s="65">
        <f t="shared" si="22"/>
        <v>0</v>
      </c>
      <c r="P80" s="18"/>
      <c r="Q80" s="170">
        <v>0</v>
      </c>
      <c r="R80" s="170">
        <v>0</v>
      </c>
      <c r="S80" s="165">
        <v>0</v>
      </c>
      <c r="T80" s="153">
        <v>0</v>
      </c>
      <c r="U80" s="153">
        <v>0</v>
      </c>
      <c r="V80" s="153">
        <v>0</v>
      </c>
      <c r="W80" s="133">
        <v>0</v>
      </c>
      <c r="X80" s="133">
        <v>0</v>
      </c>
      <c r="Y80" s="127"/>
      <c r="Z80" s="125" t="e">
        <f t="shared" si="17"/>
        <v>#DIV/0!</v>
      </c>
      <c r="AA80" s="126">
        <f t="shared" si="18"/>
        <v>0</v>
      </c>
      <c r="AB80"/>
      <c r="AC80" s="203"/>
    </row>
    <row r="81" spans="1:29" s="126" customFormat="1" ht="24" hidden="1" customHeight="1" x14ac:dyDescent="0.35">
      <c r="A81" t="s">
        <v>58</v>
      </c>
      <c r="B81"/>
      <c r="C81" s="1"/>
      <c r="D81" s="68"/>
      <c r="E81" s="69"/>
      <c r="F81" s="11"/>
      <c r="G81" s="18"/>
      <c r="H81" s="30">
        <f t="shared" si="16"/>
        <v>10</v>
      </c>
      <c r="I81" s="31">
        <f t="shared" si="16"/>
        <v>10</v>
      </c>
      <c r="J81" s="25"/>
      <c r="K81" s="65">
        <f t="shared" si="19"/>
        <v>0</v>
      </c>
      <c r="L81" s="65">
        <f t="shared" si="20"/>
        <v>0</v>
      </c>
      <c r="M81" s="18"/>
      <c r="N81" s="65">
        <f t="shared" si="21"/>
        <v>0</v>
      </c>
      <c r="O81" s="65">
        <f t="shared" si="22"/>
        <v>0</v>
      </c>
      <c r="P81" s="18"/>
      <c r="Q81" s="170">
        <v>0</v>
      </c>
      <c r="R81" s="170">
        <v>0</v>
      </c>
      <c r="S81" s="165">
        <v>0</v>
      </c>
      <c r="T81" s="153"/>
      <c r="U81" s="153"/>
      <c r="V81" s="153"/>
      <c r="W81" s="133">
        <v>0</v>
      </c>
      <c r="X81" s="133">
        <v>0</v>
      </c>
      <c r="Y81" s="127"/>
      <c r="Z81" s="125" t="e">
        <f t="shared" si="17"/>
        <v>#DIV/0!</v>
      </c>
      <c r="AA81" s="126">
        <f t="shared" si="18"/>
        <v>0</v>
      </c>
      <c r="AB81"/>
      <c r="AC81" s="203"/>
    </row>
    <row r="82" spans="1:29" s="126" customFormat="1" ht="24" customHeight="1" x14ac:dyDescent="0.35">
      <c r="A82" t="s">
        <v>58</v>
      </c>
      <c r="B82"/>
      <c r="C82" s="76" t="s">
        <v>94</v>
      </c>
      <c r="D82" s="74"/>
      <c r="E82" s="75"/>
      <c r="F82" s="73"/>
      <c r="G82" s="18"/>
      <c r="H82" s="30">
        <f t="shared" si="16"/>
        <v>10</v>
      </c>
      <c r="I82" s="31">
        <f t="shared" si="16"/>
        <v>10</v>
      </c>
      <c r="J82" s="25"/>
      <c r="K82" s="65">
        <f t="shared" si="19"/>
        <v>0</v>
      </c>
      <c r="L82" s="65">
        <f t="shared" si="20"/>
        <v>0</v>
      </c>
      <c r="M82" s="18"/>
      <c r="N82" s="65">
        <f t="shared" si="21"/>
        <v>0</v>
      </c>
      <c r="O82" s="65">
        <f t="shared" si="22"/>
        <v>0</v>
      </c>
      <c r="P82" s="18"/>
      <c r="Q82" s="170">
        <v>0</v>
      </c>
      <c r="R82" s="170">
        <v>0</v>
      </c>
      <c r="S82" s="165">
        <v>0</v>
      </c>
      <c r="T82" s="153"/>
      <c r="U82" s="153"/>
      <c r="V82" s="153"/>
      <c r="W82" s="133"/>
      <c r="X82" s="133"/>
      <c r="Y82" s="127"/>
      <c r="Z82" s="125" t="e">
        <f t="shared" si="17"/>
        <v>#DIV/0!</v>
      </c>
      <c r="AA82" s="126">
        <f t="shared" si="18"/>
        <v>0</v>
      </c>
      <c r="AB82"/>
      <c r="AC82" s="203"/>
    </row>
    <row r="83" spans="1:29" s="126" customFormat="1" ht="24" customHeight="1" x14ac:dyDescent="0.35">
      <c r="A83" t="s">
        <v>58</v>
      </c>
      <c r="B83"/>
      <c r="C83" s="85" t="s">
        <v>38</v>
      </c>
      <c r="D83" s="80">
        <f t="shared" si="23"/>
        <v>74500</v>
      </c>
      <c r="E83" s="81">
        <f t="shared" si="23"/>
        <v>52150</v>
      </c>
      <c r="F83" s="11"/>
      <c r="G83" s="18"/>
      <c r="H83" s="30">
        <f t="shared" si="16"/>
        <v>74500</v>
      </c>
      <c r="I83" s="31">
        <f t="shared" si="16"/>
        <v>52150</v>
      </c>
      <c r="J83" s="25"/>
      <c r="K83" s="65">
        <f t="shared" si="19"/>
        <v>74497</v>
      </c>
      <c r="L83" s="65">
        <f t="shared" si="20"/>
        <v>52147.899999999994</v>
      </c>
      <c r="M83" s="18"/>
      <c r="N83" s="65">
        <f t="shared" si="21"/>
        <v>64780</v>
      </c>
      <c r="O83" s="65">
        <f t="shared" si="22"/>
        <v>45346</v>
      </c>
      <c r="P83" s="18"/>
      <c r="Q83" s="225">
        <v>32390</v>
      </c>
      <c r="R83" s="170">
        <v>32389.200000000001</v>
      </c>
      <c r="S83" s="165">
        <v>32389.200000000001</v>
      </c>
      <c r="T83" s="154">
        <v>23992</v>
      </c>
      <c r="U83" s="159">
        <v>23992</v>
      </c>
      <c r="V83" s="154">
        <v>19993</v>
      </c>
      <c r="W83" s="138">
        <v>17385</v>
      </c>
      <c r="X83" s="133">
        <v>17385</v>
      </c>
      <c r="Y83" s="131">
        <v>13908</v>
      </c>
      <c r="Z83" s="125">
        <f t="shared" si="17"/>
        <v>1.0000246995912216</v>
      </c>
      <c r="AA83" s="126">
        <f t="shared" si="18"/>
        <v>37248.5</v>
      </c>
      <c r="AB83"/>
      <c r="AC83" s="203"/>
    </row>
    <row r="84" spans="1:29" s="126" customFormat="1" ht="24" customHeight="1" x14ac:dyDescent="0.35">
      <c r="A84" t="s">
        <v>58</v>
      </c>
      <c r="B84"/>
      <c r="C84" s="85" t="s">
        <v>39</v>
      </c>
      <c r="D84" s="80">
        <f t="shared" si="23"/>
        <v>102000</v>
      </c>
      <c r="E84" s="81">
        <f t="shared" si="23"/>
        <v>71400</v>
      </c>
      <c r="F84" s="11"/>
      <c r="G84" s="18"/>
      <c r="H84" s="30">
        <f t="shared" si="16"/>
        <v>102000</v>
      </c>
      <c r="I84" s="31">
        <f t="shared" si="16"/>
        <v>71400</v>
      </c>
      <c r="J84" s="25"/>
      <c r="K84" s="65">
        <f t="shared" si="19"/>
        <v>101993.04</v>
      </c>
      <c r="L84" s="65">
        <f t="shared" si="20"/>
        <v>71395.127999999997</v>
      </c>
      <c r="M84" s="18"/>
      <c r="N84" s="65">
        <f t="shared" si="21"/>
        <v>88689.600000000006</v>
      </c>
      <c r="O84" s="65">
        <f t="shared" si="22"/>
        <v>62082.720000000001</v>
      </c>
      <c r="P84" s="18"/>
      <c r="Q84" s="225">
        <v>44344.800000000003</v>
      </c>
      <c r="R84" s="170">
        <v>44344.800000000003</v>
      </c>
      <c r="S84" s="165">
        <v>44344.800000000003</v>
      </c>
      <c r="T84" s="154">
        <v>32848</v>
      </c>
      <c r="U84" s="159">
        <v>32848</v>
      </c>
      <c r="V84" s="154">
        <v>27373</v>
      </c>
      <c r="W84" s="138">
        <v>23802.5</v>
      </c>
      <c r="X84" s="133">
        <v>23802.5</v>
      </c>
      <c r="Y84" s="131">
        <v>19042</v>
      </c>
      <c r="Z84" s="125">
        <f t="shared" si="17"/>
        <v>1</v>
      </c>
      <c r="AA84" s="126">
        <f t="shared" si="18"/>
        <v>50996.52</v>
      </c>
      <c r="AB84"/>
      <c r="AC84" s="203"/>
    </row>
    <row r="85" spans="1:29" s="126" customFormat="1" ht="24" customHeight="1" x14ac:dyDescent="0.35">
      <c r="A85" t="s">
        <v>58</v>
      </c>
      <c r="B85"/>
      <c r="C85" s="85" t="s">
        <v>40</v>
      </c>
      <c r="D85" s="80">
        <f t="shared" si="23"/>
        <v>173260</v>
      </c>
      <c r="E85" s="81">
        <f t="shared" si="23"/>
        <v>121280</v>
      </c>
      <c r="F85" s="11"/>
      <c r="G85" s="18"/>
      <c r="H85" s="30">
        <f t="shared" si="16"/>
        <v>173260</v>
      </c>
      <c r="I85" s="31">
        <f t="shared" si="16"/>
        <v>121280</v>
      </c>
      <c r="J85" s="25"/>
      <c r="K85" s="65">
        <f t="shared" si="19"/>
        <v>173254.39999999999</v>
      </c>
      <c r="L85" s="65">
        <f t="shared" si="20"/>
        <v>121278.07999999999</v>
      </c>
      <c r="M85" s="18"/>
      <c r="N85" s="65">
        <f t="shared" si="21"/>
        <v>150656</v>
      </c>
      <c r="O85" s="65">
        <f t="shared" si="22"/>
        <v>105459.2</v>
      </c>
      <c r="P85" s="18"/>
      <c r="Q85" s="225">
        <v>75328</v>
      </c>
      <c r="R85" s="170">
        <v>75327.3</v>
      </c>
      <c r="S85" s="165">
        <v>75327.3</v>
      </c>
      <c r="T85" s="154">
        <v>55798</v>
      </c>
      <c r="U85" s="159">
        <v>55798</v>
      </c>
      <c r="V85" s="154">
        <v>46498</v>
      </c>
      <c r="W85" s="138">
        <v>40432.5</v>
      </c>
      <c r="X85" s="133">
        <v>40432.5</v>
      </c>
      <c r="Y85" s="131">
        <v>32346</v>
      </c>
      <c r="Z85" s="125">
        <f t="shared" si="17"/>
        <v>1.0000092927796429</v>
      </c>
      <c r="AA85" s="126">
        <f t="shared" si="18"/>
        <v>86627.199999999997</v>
      </c>
      <c r="AB85"/>
      <c r="AC85" s="203"/>
    </row>
    <row r="86" spans="1:29" s="126" customFormat="1" ht="24" customHeight="1" x14ac:dyDescent="0.35">
      <c r="A86" t="s">
        <v>58</v>
      </c>
      <c r="B86"/>
      <c r="C86" s="85" t="s">
        <v>41</v>
      </c>
      <c r="D86" s="80">
        <f t="shared" si="23"/>
        <v>201760</v>
      </c>
      <c r="E86" s="81">
        <f t="shared" si="23"/>
        <v>141240</v>
      </c>
      <c r="F86" s="11"/>
      <c r="G86" s="18"/>
      <c r="H86" s="30">
        <f t="shared" si="16"/>
        <v>201760</v>
      </c>
      <c r="I86" s="31">
        <f t="shared" si="16"/>
        <v>141240</v>
      </c>
      <c r="J86" s="25"/>
      <c r="K86" s="65">
        <f t="shared" si="19"/>
        <v>201758.3</v>
      </c>
      <c r="L86" s="65">
        <f t="shared" si="20"/>
        <v>141230.80999999997</v>
      </c>
      <c r="M86" s="18"/>
      <c r="N86" s="65">
        <f t="shared" si="21"/>
        <v>175442</v>
      </c>
      <c r="O86" s="65">
        <f t="shared" si="22"/>
        <v>122809.4</v>
      </c>
      <c r="P86" s="18"/>
      <c r="Q86" s="225">
        <v>87721</v>
      </c>
      <c r="R86" s="170">
        <v>87720.3</v>
      </c>
      <c r="S86" s="165">
        <v>87720.3</v>
      </c>
      <c r="T86" s="154">
        <v>64978</v>
      </c>
      <c r="U86" s="159">
        <v>64978</v>
      </c>
      <c r="V86" s="154">
        <v>54148</v>
      </c>
      <c r="W86" s="138">
        <v>47085</v>
      </c>
      <c r="X86" s="133">
        <v>47085</v>
      </c>
      <c r="Y86" s="131">
        <v>37668</v>
      </c>
      <c r="Z86" s="125">
        <f t="shared" si="17"/>
        <v>1.0000079799088695</v>
      </c>
      <c r="AA86" s="126">
        <f t="shared" si="18"/>
        <v>100879.15</v>
      </c>
      <c r="AB86"/>
      <c r="AC86" s="203"/>
    </row>
    <row r="87" spans="1:29" s="126" customFormat="1" ht="24" customHeight="1" x14ac:dyDescent="0.35">
      <c r="A87" t="s">
        <v>58</v>
      </c>
      <c r="B87"/>
      <c r="C87" s="85" t="s">
        <v>42</v>
      </c>
      <c r="D87" s="80">
        <f t="shared" si="23"/>
        <v>270360</v>
      </c>
      <c r="E87" s="81">
        <f t="shared" si="23"/>
        <v>189250</v>
      </c>
      <c r="F87" s="11"/>
      <c r="G87" s="18"/>
      <c r="H87" s="30">
        <f t="shared" si="16"/>
        <v>270360</v>
      </c>
      <c r="I87" s="31">
        <f t="shared" si="16"/>
        <v>189250</v>
      </c>
      <c r="J87" s="25"/>
      <c r="K87" s="65">
        <f t="shared" si="19"/>
        <v>270351.19999999995</v>
      </c>
      <c r="L87" s="65">
        <f t="shared" si="20"/>
        <v>189245.83999999997</v>
      </c>
      <c r="M87" s="18"/>
      <c r="N87" s="65">
        <f t="shared" si="21"/>
        <v>235088</v>
      </c>
      <c r="O87" s="65">
        <f t="shared" si="22"/>
        <v>164561.59999999998</v>
      </c>
      <c r="P87" s="18"/>
      <c r="Q87" s="225">
        <v>117544</v>
      </c>
      <c r="R87" s="170">
        <v>117543.15000000001</v>
      </c>
      <c r="S87" s="165">
        <v>117543.15000000001</v>
      </c>
      <c r="T87" s="154">
        <v>87069</v>
      </c>
      <c r="U87" s="159">
        <v>87069</v>
      </c>
      <c r="V87" s="154">
        <v>72557</v>
      </c>
      <c r="W87" s="138">
        <v>63092.5</v>
      </c>
      <c r="X87" s="133">
        <v>63092.5</v>
      </c>
      <c r="Y87" s="131">
        <v>50474</v>
      </c>
      <c r="Z87" s="125">
        <f t="shared" si="17"/>
        <v>1.0000072313869417</v>
      </c>
      <c r="AA87" s="126">
        <f t="shared" si="18"/>
        <v>135175.59999999998</v>
      </c>
      <c r="AB87"/>
      <c r="AC87" s="203"/>
    </row>
    <row r="88" spans="1:29" s="126" customFormat="1" ht="24" customHeight="1" x14ac:dyDescent="0.35">
      <c r="A88" t="s">
        <v>58</v>
      </c>
      <c r="B88"/>
      <c r="C88" s="85" t="s">
        <v>43</v>
      </c>
      <c r="D88" s="80">
        <f t="shared" si="23"/>
        <v>437800</v>
      </c>
      <c r="E88" s="81">
        <f t="shared" si="23"/>
        <v>306460</v>
      </c>
      <c r="F88"/>
      <c r="G88" s="18"/>
      <c r="H88" s="30">
        <f t="shared" si="16"/>
        <v>437800</v>
      </c>
      <c r="I88" s="31">
        <f t="shared" si="16"/>
        <v>306460</v>
      </c>
      <c r="J88" s="25"/>
      <c r="K88" s="65">
        <f t="shared" si="19"/>
        <v>437795.685</v>
      </c>
      <c r="L88" s="65">
        <f t="shared" si="20"/>
        <v>306456.97950000002</v>
      </c>
      <c r="M88" s="18"/>
      <c r="N88" s="65">
        <f t="shared" si="21"/>
        <v>380691.9</v>
      </c>
      <c r="O88" s="65">
        <f t="shared" si="22"/>
        <v>266484.33</v>
      </c>
      <c r="P88" s="18"/>
      <c r="Q88" s="225">
        <v>190345.95</v>
      </c>
      <c r="R88" s="170">
        <v>190345.95</v>
      </c>
      <c r="S88" s="165">
        <v>190345.95</v>
      </c>
      <c r="T88" s="163">
        <v>140997</v>
      </c>
      <c r="U88" s="162">
        <v>140997</v>
      </c>
      <c r="V88" s="155">
        <v>117497</v>
      </c>
      <c r="W88" s="138">
        <v>102171.25</v>
      </c>
      <c r="X88" s="133">
        <v>102171.25</v>
      </c>
      <c r="Y88" s="131">
        <v>81737</v>
      </c>
      <c r="Z88" s="125">
        <f t="shared" si="17"/>
        <v>1</v>
      </c>
      <c r="AA88" s="126">
        <f t="shared" si="18"/>
        <v>218897.8425</v>
      </c>
      <c r="AB88"/>
      <c r="AC88" s="203"/>
    </row>
    <row r="89" spans="1:29" s="126" customFormat="1" ht="24" customHeight="1" x14ac:dyDescent="0.35">
      <c r="A89" t="s">
        <v>58</v>
      </c>
      <c r="B89"/>
      <c r="C89" s="17"/>
      <c r="D89" s="68"/>
      <c r="E89" s="69"/>
      <c r="F89"/>
      <c r="G89" s="18"/>
      <c r="H89" s="30">
        <f t="shared" si="16"/>
        <v>10</v>
      </c>
      <c r="I89" s="31">
        <f t="shared" si="16"/>
        <v>10</v>
      </c>
      <c r="J89" s="25"/>
      <c r="K89" s="65">
        <f t="shared" si="19"/>
        <v>0</v>
      </c>
      <c r="L89" s="65">
        <f t="shared" si="20"/>
        <v>0</v>
      </c>
      <c r="M89" s="18"/>
      <c r="N89" s="65">
        <f t="shared" si="21"/>
        <v>0</v>
      </c>
      <c r="O89" s="65">
        <f t="shared" si="22"/>
        <v>0</v>
      </c>
      <c r="P89" s="18"/>
      <c r="Q89" s="170">
        <v>0</v>
      </c>
      <c r="R89" s="170">
        <v>0</v>
      </c>
      <c r="S89" s="165">
        <v>0</v>
      </c>
      <c r="T89" s="153"/>
      <c r="U89" s="153"/>
      <c r="V89" s="153"/>
      <c r="W89" s="133">
        <v>0</v>
      </c>
      <c r="X89" s="133">
        <v>0</v>
      </c>
      <c r="Y89" s="127"/>
      <c r="Z89" s="125" t="e">
        <f t="shared" si="17"/>
        <v>#DIV/0!</v>
      </c>
      <c r="AA89" s="126">
        <f t="shared" si="18"/>
        <v>0</v>
      </c>
      <c r="AB89"/>
      <c r="AC89" s="203"/>
    </row>
    <row r="90" spans="1:29" s="126" customFormat="1" ht="24" customHeight="1" x14ac:dyDescent="0.35">
      <c r="A90" t="s">
        <v>58</v>
      </c>
      <c r="B90"/>
      <c r="C90" s="76" t="s">
        <v>44</v>
      </c>
      <c r="D90" s="74"/>
      <c r="E90" s="75"/>
      <c r="F90" s="73"/>
      <c r="G90" s="18"/>
      <c r="H90" s="30">
        <f t="shared" si="16"/>
        <v>10</v>
      </c>
      <c r="I90" s="31">
        <f t="shared" si="16"/>
        <v>10</v>
      </c>
      <c r="J90" s="25"/>
      <c r="K90" s="65">
        <f t="shared" si="19"/>
        <v>0</v>
      </c>
      <c r="L90" s="65">
        <f t="shared" si="20"/>
        <v>0</v>
      </c>
      <c r="M90" s="18"/>
      <c r="N90" s="65">
        <f t="shared" si="21"/>
        <v>0</v>
      </c>
      <c r="O90" s="65">
        <f t="shared" si="22"/>
        <v>0</v>
      </c>
      <c r="P90" s="18"/>
      <c r="Q90" s="170">
        <v>0</v>
      </c>
      <c r="R90" s="170">
        <v>0</v>
      </c>
      <c r="S90" s="165">
        <v>0</v>
      </c>
      <c r="T90" s="153"/>
      <c r="U90" s="153"/>
      <c r="V90" s="153"/>
      <c r="W90" s="133"/>
      <c r="X90" s="133"/>
      <c r="Y90" s="127"/>
      <c r="Z90" s="125" t="e">
        <f t="shared" si="17"/>
        <v>#DIV/0!</v>
      </c>
      <c r="AA90" s="126">
        <f t="shared" si="18"/>
        <v>0</v>
      </c>
      <c r="AB90"/>
      <c r="AC90" s="203"/>
    </row>
    <row r="91" spans="1:29" s="126" customFormat="1" ht="24" customHeight="1" x14ac:dyDescent="0.35">
      <c r="A91" t="s">
        <v>58</v>
      </c>
      <c r="B91"/>
      <c r="C91" s="85" t="s">
        <v>45</v>
      </c>
      <c r="D91" s="80">
        <f t="shared" ref="D91:E96" si="24">H91</f>
        <v>24810</v>
      </c>
      <c r="E91" s="81">
        <f t="shared" si="24"/>
        <v>17370</v>
      </c>
      <c r="F91" s="11"/>
      <c r="G91" s="18"/>
      <c r="H91" s="30">
        <f t="shared" si="16"/>
        <v>24810</v>
      </c>
      <c r="I91" s="31">
        <f t="shared" si="16"/>
        <v>17370</v>
      </c>
      <c r="J91" s="25"/>
      <c r="K91" s="65">
        <f t="shared" si="19"/>
        <v>24802.74</v>
      </c>
      <c r="L91" s="65">
        <f t="shared" si="20"/>
        <v>17361.917999999998</v>
      </c>
      <c r="M91" s="18"/>
      <c r="N91" s="65">
        <f t="shared" si="21"/>
        <v>21567.600000000002</v>
      </c>
      <c r="O91" s="65">
        <f t="shared" si="22"/>
        <v>15097.32</v>
      </c>
      <c r="P91" s="18"/>
      <c r="Q91" s="225">
        <v>10783.800000000001</v>
      </c>
      <c r="R91" s="170">
        <v>10783.800000000001</v>
      </c>
      <c r="S91" s="165">
        <v>10783.800000000001</v>
      </c>
      <c r="T91" s="154">
        <v>7988</v>
      </c>
      <c r="U91" s="159">
        <v>7988</v>
      </c>
      <c r="V91" s="154">
        <v>6656</v>
      </c>
      <c r="W91" s="138">
        <v>5787.5</v>
      </c>
      <c r="X91" s="133">
        <v>5787.5</v>
      </c>
      <c r="Y91" s="131">
        <v>4630</v>
      </c>
      <c r="Z91" s="125">
        <f t="shared" si="17"/>
        <v>1</v>
      </c>
      <c r="AA91" s="126">
        <f t="shared" si="18"/>
        <v>12401.37</v>
      </c>
      <c r="AB91"/>
      <c r="AC91" s="203"/>
    </row>
    <row r="92" spans="1:29" s="126" customFormat="1" ht="24" customHeight="1" x14ac:dyDescent="0.35">
      <c r="A92" t="s">
        <v>58</v>
      </c>
      <c r="B92"/>
      <c r="C92" s="85" t="s">
        <v>46</v>
      </c>
      <c r="D92" s="80">
        <f t="shared" si="24"/>
        <v>37200</v>
      </c>
      <c r="E92" s="81">
        <f t="shared" si="24"/>
        <v>26040</v>
      </c>
      <c r="F92" s="11"/>
      <c r="G92" s="18"/>
      <c r="H92" s="30">
        <f t="shared" si="16"/>
        <v>37200</v>
      </c>
      <c r="I92" s="31">
        <f t="shared" si="16"/>
        <v>26040</v>
      </c>
      <c r="J92" s="25"/>
      <c r="K92" s="65">
        <f t="shared" si="19"/>
        <v>37193.299999999996</v>
      </c>
      <c r="L92" s="65">
        <f t="shared" si="20"/>
        <v>26035.309999999994</v>
      </c>
      <c r="M92" s="18"/>
      <c r="N92" s="65">
        <f t="shared" si="21"/>
        <v>32342</v>
      </c>
      <c r="O92" s="65">
        <f t="shared" si="22"/>
        <v>22639.399999999998</v>
      </c>
      <c r="P92" s="18"/>
      <c r="Q92" s="225">
        <v>16171</v>
      </c>
      <c r="R92" s="170">
        <v>16170.300000000001</v>
      </c>
      <c r="S92" s="165">
        <v>16170.300000000001</v>
      </c>
      <c r="T92" s="154">
        <v>11978</v>
      </c>
      <c r="U92" s="159">
        <v>11978</v>
      </c>
      <c r="V92" s="154">
        <v>9981</v>
      </c>
      <c r="W92" s="138">
        <v>8678.75</v>
      </c>
      <c r="X92" s="133">
        <v>8678.75</v>
      </c>
      <c r="Y92" s="131">
        <v>6943</v>
      </c>
      <c r="Z92" s="125">
        <f t="shared" si="17"/>
        <v>1.0000432892401501</v>
      </c>
      <c r="AA92" s="126">
        <f t="shared" si="18"/>
        <v>18596.649999999998</v>
      </c>
      <c r="AB92"/>
      <c r="AC92" s="203"/>
    </row>
    <row r="93" spans="1:29" s="126" customFormat="1" ht="24" customHeight="1" x14ac:dyDescent="0.35">
      <c r="A93" t="s">
        <v>58</v>
      </c>
      <c r="B93"/>
      <c r="C93" s="85" t="s">
        <v>47</v>
      </c>
      <c r="D93" s="80">
        <f t="shared" si="24"/>
        <v>12260</v>
      </c>
      <c r="E93" s="81">
        <f t="shared" si="24"/>
        <v>8580</v>
      </c>
      <c r="F93"/>
      <c r="G93" s="18"/>
      <c r="H93" s="30">
        <f t="shared" si="16"/>
        <v>12260</v>
      </c>
      <c r="I93" s="31">
        <f t="shared" si="16"/>
        <v>8580</v>
      </c>
      <c r="J93" s="25"/>
      <c r="K93" s="65">
        <f t="shared" si="19"/>
        <v>12254.4</v>
      </c>
      <c r="L93" s="65">
        <f t="shared" si="20"/>
        <v>8578.08</v>
      </c>
      <c r="M93" s="18"/>
      <c r="N93" s="65">
        <f t="shared" si="21"/>
        <v>10656</v>
      </c>
      <c r="O93" s="65">
        <f t="shared" si="22"/>
        <v>7459.2</v>
      </c>
      <c r="P93" s="18"/>
      <c r="Q93" s="225">
        <v>5328</v>
      </c>
      <c r="R93" s="170">
        <v>5327.1</v>
      </c>
      <c r="S93" s="165">
        <v>5327.1</v>
      </c>
      <c r="T93" s="154">
        <v>3946</v>
      </c>
      <c r="U93" s="159">
        <v>3946</v>
      </c>
      <c r="V93" s="154">
        <v>3288</v>
      </c>
      <c r="W93" s="138">
        <v>2859</v>
      </c>
      <c r="X93" s="133">
        <v>2858.75</v>
      </c>
      <c r="Y93" s="131">
        <v>2287</v>
      </c>
      <c r="Z93" s="125">
        <f t="shared" si="17"/>
        <v>1.0001689474573408</v>
      </c>
      <c r="AA93" s="126">
        <f t="shared" si="18"/>
        <v>6127.2</v>
      </c>
      <c r="AB93"/>
      <c r="AC93" s="203"/>
    </row>
    <row r="94" spans="1:29" s="126" customFormat="1" ht="24" customHeight="1" x14ac:dyDescent="0.35">
      <c r="A94" t="s">
        <v>58</v>
      </c>
      <c r="B94"/>
      <c r="C94" s="85" t="s">
        <v>48</v>
      </c>
      <c r="D94" s="80">
        <f t="shared" si="24"/>
        <v>14260</v>
      </c>
      <c r="E94" s="81">
        <f t="shared" si="24"/>
        <v>9980</v>
      </c>
      <c r="F94" s="11"/>
      <c r="G94" s="18"/>
      <c r="H94" s="30">
        <f t="shared" si="16"/>
        <v>14260</v>
      </c>
      <c r="I94" s="31">
        <f t="shared" si="16"/>
        <v>9980</v>
      </c>
      <c r="J94" s="25"/>
      <c r="K94" s="65">
        <f t="shared" si="19"/>
        <v>14251.949999999999</v>
      </c>
      <c r="L94" s="65">
        <f t="shared" si="20"/>
        <v>9976.364999999998</v>
      </c>
      <c r="M94" s="18"/>
      <c r="N94" s="65">
        <f t="shared" si="21"/>
        <v>12393</v>
      </c>
      <c r="O94" s="65">
        <f t="shared" si="22"/>
        <v>8675.0999999999985</v>
      </c>
      <c r="P94" s="18"/>
      <c r="Q94" s="225">
        <v>6196.5</v>
      </c>
      <c r="R94" s="170">
        <v>6196.5</v>
      </c>
      <c r="S94" s="165">
        <v>6196.5</v>
      </c>
      <c r="T94" s="154">
        <v>4590</v>
      </c>
      <c r="U94" s="159">
        <v>4590</v>
      </c>
      <c r="V94" s="154">
        <v>3825</v>
      </c>
      <c r="W94" s="138">
        <v>3326.25</v>
      </c>
      <c r="X94" s="133">
        <v>3326.25</v>
      </c>
      <c r="Y94" s="131">
        <v>2661</v>
      </c>
      <c r="Z94" s="125">
        <f t="shared" si="17"/>
        <v>1</v>
      </c>
      <c r="AA94" s="126">
        <f t="shared" si="18"/>
        <v>7125.9749999999995</v>
      </c>
      <c r="AB94"/>
      <c r="AC94" s="203"/>
    </row>
    <row r="95" spans="1:29" s="126" customFormat="1" ht="24" customHeight="1" x14ac:dyDescent="0.35">
      <c r="A95" t="s">
        <v>58</v>
      </c>
      <c r="B95"/>
      <c r="C95" s="85" t="s">
        <v>49</v>
      </c>
      <c r="D95" s="80">
        <f t="shared" si="24"/>
        <v>17830</v>
      </c>
      <c r="E95" s="81">
        <f t="shared" si="24"/>
        <v>12480</v>
      </c>
      <c r="F95" s="11"/>
      <c r="G95" s="18"/>
      <c r="H95" s="30">
        <f t="shared" si="16"/>
        <v>17830</v>
      </c>
      <c r="I95" s="31">
        <f t="shared" si="16"/>
        <v>12480</v>
      </c>
      <c r="J95" s="25"/>
      <c r="K95" s="65">
        <f t="shared" si="19"/>
        <v>17827.3</v>
      </c>
      <c r="L95" s="65">
        <f t="shared" si="20"/>
        <v>12479.109999999999</v>
      </c>
      <c r="M95" s="18"/>
      <c r="N95" s="65">
        <f t="shared" si="21"/>
        <v>15502</v>
      </c>
      <c r="O95" s="65">
        <f t="shared" si="22"/>
        <v>10851.4</v>
      </c>
      <c r="P95" s="18"/>
      <c r="Q95" s="225">
        <v>7751</v>
      </c>
      <c r="R95" s="170">
        <v>7750.35</v>
      </c>
      <c r="S95" s="165">
        <v>7750.35</v>
      </c>
      <c r="T95" s="154">
        <v>5741</v>
      </c>
      <c r="U95" s="159">
        <v>5741</v>
      </c>
      <c r="V95" s="154">
        <v>4784</v>
      </c>
      <c r="W95" s="138">
        <v>4160</v>
      </c>
      <c r="X95" s="133">
        <v>4160</v>
      </c>
      <c r="Y95" s="131">
        <v>3328</v>
      </c>
      <c r="Z95" s="125">
        <f t="shared" si="17"/>
        <v>1.0000838671801917</v>
      </c>
      <c r="AA95" s="126">
        <f t="shared" si="18"/>
        <v>8913.65</v>
      </c>
      <c r="AB95"/>
      <c r="AC95" s="203"/>
    </row>
    <row r="96" spans="1:29" s="126" customFormat="1" ht="24" customHeight="1" x14ac:dyDescent="0.35">
      <c r="A96" t="s">
        <v>58</v>
      </c>
      <c r="B96"/>
      <c r="C96" s="85" t="s">
        <v>50</v>
      </c>
      <c r="D96" s="80">
        <f t="shared" si="24"/>
        <v>24180</v>
      </c>
      <c r="E96" s="81">
        <f t="shared" si="24"/>
        <v>16930</v>
      </c>
      <c r="F96"/>
      <c r="G96" s="18"/>
      <c r="H96" s="30">
        <f t="shared" si="16"/>
        <v>24180</v>
      </c>
      <c r="I96" s="31">
        <f t="shared" si="16"/>
        <v>16930</v>
      </c>
      <c r="J96" s="25"/>
      <c r="K96" s="65">
        <f t="shared" si="19"/>
        <v>24177.599999999999</v>
      </c>
      <c r="L96" s="65">
        <f t="shared" si="20"/>
        <v>16924.319999999996</v>
      </c>
      <c r="M96" s="18"/>
      <c r="N96" s="65">
        <f t="shared" si="21"/>
        <v>21024</v>
      </c>
      <c r="O96" s="65">
        <f t="shared" si="22"/>
        <v>14716.8</v>
      </c>
      <c r="P96" s="18"/>
      <c r="Q96" s="225">
        <v>10512</v>
      </c>
      <c r="R96" s="170">
        <v>10511.1</v>
      </c>
      <c r="S96" s="165">
        <v>10511.1</v>
      </c>
      <c r="T96" s="154">
        <v>7786</v>
      </c>
      <c r="U96" s="159">
        <v>7786</v>
      </c>
      <c r="V96" s="154">
        <v>6488</v>
      </c>
      <c r="W96" s="138">
        <v>5641.25</v>
      </c>
      <c r="X96" s="133">
        <v>5641.25</v>
      </c>
      <c r="Y96" s="131">
        <v>4513</v>
      </c>
      <c r="Z96" s="125">
        <f t="shared" si="17"/>
        <v>1.0000856237691582</v>
      </c>
      <c r="AA96" s="126">
        <f t="shared" si="18"/>
        <v>12088.8</v>
      </c>
      <c r="AB96"/>
      <c r="AC96" s="203"/>
    </row>
    <row r="97" spans="1:30" s="126" customFormat="1" ht="18" customHeight="1" x14ac:dyDescent="0.35">
      <c r="A97"/>
      <c r="B97"/>
      <c r="C97" s="143"/>
      <c r="D97" s="145"/>
      <c r="E97" s="147"/>
      <c r="F97"/>
      <c r="G97" s="18"/>
      <c r="H97" s="30"/>
      <c r="I97" s="31"/>
      <c r="J97" s="25"/>
      <c r="K97" s="65"/>
      <c r="L97" s="65"/>
      <c r="M97" s="18"/>
      <c r="N97" s="65"/>
      <c r="O97" s="65"/>
      <c r="P97" s="18"/>
      <c r="Q97" s="170"/>
      <c r="R97" s="170">
        <v>0</v>
      </c>
      <c r="S97" s="165">
        <v>0</v>
      </c>
      <c r="T97" s="153"/>
      <c r="U97" s="153"/>
      <c r="V97" s="153"/>
      <c r="W97" s="138"/>
      <c r="X97" s="133"/>
      <c r="Y97" s="131"/>
      <c r="Z97" s="125" t="e">
        <f t="shared" si="17"/>
        <v>#DIV/0!</v>
      </c>
      <c r="AA97" s="126">
        <f t="shared" si="18"/>
        <v>0</v>
      </c>
      <c r="AB97"/>
      <c r="AC97" s="203"/>
    </row>
    <row r="98" spans="1:30" s="126" customFormat="1" ht="24" customHeight="1" x14ac:dyDescent="0.35">
      <c r="A98" t="s">
        <v>58</v>
      </c>
      <c r="B98"/>
      <c r="C98" s="70" t="s">
        <v>54</v>
      </c>
      <c r="D98" s="74"/>
      <c r="E98" s="75"/>
      <c r="F98" s="73"/>
      <c r="G98" s="18"/>
      <c r="H98" s="30">
        <f t="shared" ref="H98:I100" si="25">MROUND(K98+5,10)</f>
        <v>10</v>
      </c>
      <c r="I98" s="31">
        <f t="shared" si="25"/>
        <v>10</v>
      </c>
      <c r="J98" s="25"/>
      <c r="K98" s="65">
        <f t="shared" ref="K98:K100" si="26">N98*$K$5</f>
        <v>0</v>
      </c>
      <c r="L98" s="65">
        <f t="shared" ref="L98:L100" si="27">O98*$L$5</f>
        <v>0</v>
      </c>
      <c r="M98" s="18"/>
      <c r="N98" s="65">
        <f t="shared" ref="N98:N100" si="28">Q98*$N$5</f>
        <v>0</v>
      </c>
      <c r="O98" s="65">
        <f t="shared" ref="O98:O100" si="29">Q98*$O$5</f>
        <v>0</v>
      </c>
      <c r="P98" s="18"/>
      <c r="Q98" s="170">
        <v>0</v>
      </c>
      <c r="R98" s="170">
        <v>0</v>
      </c>
      <c r="S98" s="165">
        <v>0</v>
      </c>
      <c r="T98" s="153"/>
      <c r="U98" s="153"/>
      <c r="V98" s="153"/>
      <c r="W98" s="133"/>
      <c r="X98" s="133"/>
      <c r="Y98" s="127"/>
      <c r="Z98" s="125" t="e">
        <f t="shared" si="17"/>
        <v>#DIV/0!</v>
      </c>
      <c r="AA98" s="126">
        <f t="shared" si="18"/>
        <v>0</v>
      </c>
      <c r="AB98"/>
      <c r="AC98" s="203"/>
    </row>
    <row r="99" spans="1:30" s="126" customFormat="1" ht="24" customHeight="1" x14ac:dyDescent="0.35">
      <c r="A99" t="s">
        <v>58</v>
      </c>
      <c r="B99"/>
      <c r="C99" s="82" t="s">
        <v>281</v>
      </c>
      <c r="D99" s="80">
        <f t="shared" ref="D99:E100" si="30">H99</f>
        <v>64570</v>
      </c>
      <c r="E99" s="81">
        <f t="shared" si="30"/>
        <v>45200</v>
      </c>
      <c r="F99" s="3"/>
      <c r="G99" s="18"/>
      <c r="H99" s="30">
        <f t="shared" si="25"/>
        <v>64570</v>
      </c>
      <c r="I99" s="31">
        <f t="shared" si="25"/>
        <v>45200</v>
      </c>
      <c r="J99" s="25"/>
      <c r="K99" s="65">
        <f t="shared" si="26"/>
        <v>64563.299999999996</v>
      </c>
      <c r="L99" s="65">
        <f t="shared" si="27"/>
        <v>45194.30999999999</v>
      </c>
      <c r="M99" s="18"/>
      <c r="N99" s="65">
        <f t="shared" si="28"/>
        <v>56142</v>
      </c>
      <c r="O99" s="65">
        <f t="shared" si="29"/>
        <v>39299.399999999994</v>
      </c>
      <c r="P99" s="18"/>
      <c r="Q99" s="225">
        <v>28071</v>
      </c>
      <c r="R99" s="170">
        <v>13780.800000000001</v>
      </c>
      <c r="S99" s="165">
        <v>13780.800000000001</v>
      </c>
      <c r="T99" s="154">
        <v>10208</v>
      </c>
      <c r="U99" s="159">
        <v>10208</v>
      </c>
      <c r="V99" s="154">
        <v>8506</v>
      </c>
      <c r="W99" s="138">
        <v>7396</v>
      </c>
      <c r="X99" s="133">
        <v>7396.25</v>
      </c>
      <c r="Y99" s="131">
        <v>5917</v>
      </c>
      <c r="Z99" s="125">
        <f t="shared" si="17"/>
        <v>2.0369644723092999</v>
      </c>
      <c r="AA99" s="126">
        <f t="shared" si="18"/>
        <v>32281.649999999998</v>
      </c>
      <c r="AB99"/>
      <c r="AC99" s="203"/>
    </row>
    <row r="100" spans="1:30" s="126" customFormat="1" ht="24" customHeight="1" x14ac:dyDescent="0.35">
      <c r="A100" t="s">
        <v>58</v>
      </c>
      <c r="B100"/>
      <c r="C100" s="82" t="s">
        <v>282</v>
      </c>
      <c r="D100" s="80">
        <f t="shared" si="30"/>
        <v>100450</v>
      </c>
      <c r="E100" s="81">
        <f t="shared" si="30"/>
        <v>70310</v>
      </c>
      <c r="F100" s="3"/>
      <c r="G100" s="18"/>
      <c r="H100" s="30">
        <f t="shared" si="25"/>
        <v>100450</v>
      </c>
      <c r="I100" s="31">
        <f t="shared" si="25"/>
        <v>70310</v>
      </c>
      <c r="J100" s="25"/>
      <c r="K100" s="65">
        <f t="shared" si="26"/>
        <v>100440.99999999999</v>
      </c>
      <c r="L100" s="65">
        <f t="shared" si="27"/>
        <v>70308.699999999983</v>
      </c>
      <c r="M100" s="18"/>
      <c r="N100" s="65">
        <f t="shared" si="28"/>
        <v>87340</v>
      </c>
      <c r="O100" s="65">
        <f t="shared" si="29"/>
        <v>61137.999999999993</v>
      </c>
      <c r="P100" s="18"/>
      <c r="Q100" s="225">
        <v>43670</v>
      </c>
      <c r="R100" s="170">
        <v>31390.2</v>
      </c>
      <c r="S100" s="165">
        <v>31390.2</v>
      </c>
      <c r="T100" s="154">
        <v>23252</v>
      </c>
      <c r="U100" s="159">
        <v>23252</v>
      </c>
      <c r="V100" s="154">
        <v>19376</v>
      </c>
      <c r="W100" s="138">
        <v>16848</v>
      </c>
      <c r="X100" s="133">
        <v>16847.5</v>
      </c>
      <c r="Y100" s="131">
        <v>13478</v>
      </c>
      <c r="Z100" s="125">
        <f t="shared" si="17"/>
        <v>1.3911985269287868</v>
      </c>
      <c r="AA100" s="126">
        <f t="shared" si="18"/>
        <v>50220.499999999993</v>
      </c>
      <c r="AB100"/>
      <c r="AC100" s="203"/>
    </row>
    <row r="101" spans="1:30" s="126" customFormat="1" ht="24" customHeight="1" x14ac:dyDescent="0.35">
      <c r="A101"/>
      <c r="B101"/>
      <c r="C101" s="229"/>
      <c r="D101" s="145"/>
      <c r="E101" s="147"/>
      <c r="F101" s="5"/>
      <c r="G101" s="18"/>
      <c r="H101" s="30"/>
      <c r="I101" s="31"/>
      <c r="J101" s="25"/>
      <c r="K101" s="65"/>
      <c r="L101" s="65"/>
      <c r="M101" s="18"/>
      <c r="N101" s="65"/>
      <c r="O101" s="65"/>
      <c r="P101" s="18"/>
      <c r="Q101" s="170">
        <v>0</v>
      </c>
      <c r="R101" s="170">
        <v>0</v>
      </c>
      <c r="S101" s="165">
        <v>0</v>
      </c>
      <c r="T101" s="153"/>
      <c r="U101" s="153"/>
      <c r="V101" s="153"/>
      <c r="W101" s="133">
        <v>0</v>
      </c>
      <c r="X101" s="133">
        <v>0</v>
      </c>
      <c r="Y101" s="127"/>
      <c r="Z101" s="125" t="e">
        <f t="shared" si="17"/>
        <v>#DIV/0!</v>
      </c>
      <c r="AA101" s="126">
        <f t="shared" si="18"/>
        <v>0</v>
      </c>
      <c r="AB101"/>
      <c r="AC101" s="230">
        <v>22876</v>
      </c>
      <c r="AD101" s="231" t="s">
        <v>107</v>
      </c>
    </row>
    <row r="102" spans="1:30" s="126" customFormat="1" ht="24" customHeight="1" x14ac:dyDescent="0.35">
      <c r="A102"/>
      <c r="B102"/>
      <c r="C102" s="16"/>
      <c r="D102" s="68"/>
      <c r="E102" s="69"/>
      <c r="F102" s="5"/>
      <c r="G102" s="18"/>
      <c r="H102" s="30"/>
      <c r="I102" s="31"/>
      <c r="J102" s="25"/>
      <c r="K102" s="65"/>
      <c r="L102" s="65"/>
      <c r="M102" s="18"/>
      <c r="N102" s="65"/>
      <c r="O102" s="65"/>
      <c r="P102" s="18"/>
      <c r="Q102" s="170"/>
      <c r="R102" s="170"/>
      <c r="S102" s="165"/>
      <c r="T102" s="153"/>
      <c r="U102" s="153"/>
      <c r="V102" s="153"/>
      <c r="W102" s="133"/>
      <c r="X102" s="133"/>
      <c r="Y102" s="127"/>
      <c r="Z102" s="125"/>
      <c r="AA102" s="126">
        <f t="shared" si="18"/>
        <v>0</v>
      </c>
      <c r="AB102"/>
      <c r="AC102" s="227"/>
      <c r="AD102" s="228"/>
    </row>
    <row r="103" spans="1:30" s="126" customFormat="1" ht="24" customHeight="1" x14ac:dyDescent="0.35">
      <c r="A103" t="s">
        <v>58</v>
      </c>
      <c r="B103"/>
      <c r="C103" s="232" t="s">
        <v>284</v>
      </c>
      <c r="D103" s="144"/>
      <c r="E103" s="146"/>
      <c r="F103" s="148"/>
      <c r="G103" s="18"/>
      <c r="H103" s="30">
        <f t="shared" ref="H103:I104" si="31">MROUND(K103+5,10)</f>
        <v>10</v>
      </c>
      <c r="I103" s="31">
        <f t="shared" si="31"/>
        <v>10</v>
      </c>
      <c r="J103" s="25"/>
      <c r="K103" s="65">
        <f t="shared" ref="K103:K104" si="32">N103*$K$5</f>
        <v>0</v>
      </c>
      <c r="L103" s="65">
        <f t="shared" ref="L103:L104" si="33">O103*$L$5</f>
        <v>0</v>
      </c>
      <c r="M103" s="18"/>
      <c r="N103" s="65">
        <f t="shared" ref="N103:N104" si="34">Q103*$N$5</f>
        <v>0</v>
      </c>
      <c r="O103" s="65">
        <f t="shared" ref="O103:O104" si="35">Q103*$O$5</f>
        <v>0</v>
      </c>
      <c r="P103" s="18"/>
      <c r="Q103" s="170">
        <v>0</v>
      </c>
      <c r="R103" s="170">
        <v>0</v>
      </c>
      <c r="S103" s="165">
        <v>0</v>
      </c>
      <c r="T103" s="153"/>
      <c r="U103" s="153"/>
      <c r="V103" s="153"/>
      <c r="W103" s="133"/>
      <c r="X103" s="133"/>
      <c r="Y103" s="127"/>
      <c r="Z103" s="125" t="e">
        <f t="shared" ref="Z103:Z104" si="36">Q103/R103</f>
        <v>#DIV/0!</v>
      </c>
      <c r="AA103" s="126">
        <f t="shared" si="18"/>
        <v>0</v>
      </c>
      <c r="AB103"/>
      <c r="AC103" s="233">
        <v>23967</v>
      </c>
      <c r="AD103" s="234" t="s">
        <v>108</v>
      </c>
    </row>
    <row r="104" spans="1:30" s="126" customFormat="1" ht="24" customHeight="1" x14ac:dyDescent="0.35">
      <c r="A104" t="s">
        <v>58</v>
      </c>
      <c r="B104"/>
      <c r="C104" s="86" t="s">
        <v>285</v>
      </c>
      <c r="D104" s="80">
        <f t="shared" ref="D104:E104" si="37">H104</f>
        <v>173260</v>
      </c>
      <c r="E104" s="81">
        <f t="shared" si="37"/>
        <v>121280</v>
      </c>
      <c r="F104" s="5"/>
      <c r="G104" s="18"/>
      <c r="H104" s="30">
        <f t="shared" si="31"/>
        <v>173260</v>
      </c>
      <c r="I104" s="31">
        <f t="shared" si="31"/>
        <v>121280</v>
      </c>
      <c r="J104" s="25"/>
      <c r="K104" s="65">
        <f t="shared" si="32"/>
        <v>173254.39999999999</v>
      </c>
      <c r="L104" s="65">
        <f t="shared" si="33"/>
        <v>121278.07999999999</v>
      </c>
      <c r="M104" s="18"/>
      <c r="N104" s="65">
        <f t="shared" si="34"/>
        <v>150656</v>
      </c>
      <c r="O104" s="65">
        <f t="shared" si="35"/>
        <v>105459.2</v>
      </c>
      <c r="P104" s="18"/>
      <c r="Q104" s="225">
        <v>75328</v>
      </c>
      <c r="R104" s="170">
        <v>54398.25</v>
      </c>
      <c r="S104" s="165">
        <v>54398.25</v>
      </c>
      <c r="T104" s="154">
        <v>40295</v>
      </c>
      <c r="U104" s="159">
        <v>40295</v>
      </c>
      <c r="V104" s="154">
        <v>33579</v>
      </c>
      <c r="W104" s="138">
        <v>29198.75</v>
      </c>
      <c r="X104" s="133">
        <v>29198.75</v>
      </c>
      <c r="Y104" s="131">
        <v>23359</v>
      </c>
      <c r="Z104" s="125">
        <f t="shared" si="36"/>
        <v>1.3847504285523891</v>
      </c>
      <c r="AA104" s="126">
        <f t="shared" si="18"/>
        <v>86627.199999999997</v>
      </c>
      <c r="AB104"/>
      <c r="AC104" s="222">
        <v>31818</v>
      </c>
      <c r="AD104" s="218" t="s">
        <v>159</v>
      </c>
    </row>
    <row r="105" spans="1:30" s="126" customFormat="1" ht="24" customHeight="1" x14ac:dyDescent="0.35">
      <c r="A105"/>
      <c r="B105"/>
      <c r="C105" s="149"/>
      <c r="D105" s="93"/>
      <c r="E105" s="94"/>
      <c r="F105" s="5"/>
      <c r="G105" s="18"/>
      <c r="H105" s="30"/>
      <c r="I105" s="31"/>
      <c r="J105" s="25"/>
      <c r="K105" s="65"/>
      <c r="L105" s="65"/>
      <c r="M105" s="18"/>
      <c r="N105" s="65"/>
      <c r="O105" s="65"/>
      <c r="P105" s="18"/>
      <c r="Q105" s="225"/>
      <c r="R105" s="170"/>
      <c r="S105" s="165"/>
      <c r="T105" s="154"/>
      <c r="U105" s="159"/>
      <c r="V105" s="154"/>
      <c r="W105" s="138"/>
      <c r="X105" s="133"/>
      <c r="Y105" s="131"/>
      <c r="Z105" s="125"/>
      <c r="AA105" s="126">
        <f t="shared" si="18"/>
        <v>0</v>
      </c>
      <c r="AB105"/>
      <c r="AC105" s="227"/>
      <c r="AD105" s="228"/>
    </row>
    <row r="106" spans="1:30" s="126" customFormat="1" ht="24" customHeight="1" x14ac:dyDescent="0.35">
      <c r="A106" t="s">
        <v>58</v>
      </c>
      <c r="B106"/>
      <c r="C106" s="142" t="s">
        <v>96</v>
      </c>
      <c r="D106" s="144"/>
      <c r="E106" s="146"/>
      <c r="F106" s="148"/>
      <c r="G106" s="18"/>
      <c r="H106" s="30">
        <f t="shared" ref="H106:I111" si="38">MROUND(K106+5,10)</f>
        <v>10</v>
      </c>
      <c r="I106" s="31">
        <f t="shared" si="38"/>
        <v>10</v>
      </c>
      <c r="J106" s="25"/>
      <c r="K106" s="65">
        <f t="shared" ref="K106:K111" si="39">N106*$K$5</f>
        <v>0</v>
      </c>
      <c r="L106" s="65">
        <f t="shared" ref="L106:L111" si="40">O106*$L$5</f>
        <v>0</v>
      </c>
      <c r="M106" s="18"/>
      <c r="N106" s="65">
        <f t="shared" ref="N106:N111" si="41">Q106*$N$5</f>
        <v>0</v>
      </c>
      <c r="O106" s="65">
        <f t="shared" ref="O106:O111" si="42">Q106*$O$5</f>
        <v>0</v>
      </c>
      <c r="P106" s="18"/>
      <c r="Q106" s="170"/>
      <c r="R106" s="170">
        <v>0</v>
      </c>
      <c r="S106" s="165">
        <v>0</v>
      </c>
      <c r="T106" s="153"/>
      <c r="U106" s="153"/>
      <c r="V106" s="153"/>
      <c r="W106" s="133"/>
      <c r="X106" s="133"/>
      <c r="Y106" s="127"/>
      <c r="Z106" s="125" t="e">
        <f t="shared" ref="Z106:Z112" si="43">Q106/R106</f>
        <v>#DIV/0!</v>
      </c>
      <c r="AA106" s="126">
        <f t="shared" si="18"/>
        <v>0</v>
      </c>
      <c r="AB106"/>
      <c r="AC106" s="203"/>
    </row>
    <row r="107" spans="1:30" s="126" customFormat="1" ht="24" customHeight="1" x14ac:dyDescent="0.35">
      <c r="A107" t="s">
        <v>58</v>
      </c>
      <c r="B107"/>
      <c r="C107" s="85" t="s">
        <v>95</v>
      </c>
      <c r="D107" s="80">
        <f t="shared" ref="D107:E111" si="44">H107</f>
        <v>31280</v>
      </c>
      <c r="E107" s="81">
        <f t="shared" si="44"/>
        <v>21900</v>
      </c>
      <c r="F107"/>
      <c r="G107" s="18"/>
      <c r="H107" s="30">
        <f t="shared" si="38"/>
        <v>31280</v>
      </c>
      <c r="I107" s="31">
        <f t="shared" si="38"/>
        <v>21900</v>
      </c>
      <c r="J107" s="25"/>
      <c r="K107" s="65">
        <f t="shared" si="39"/>
        <v>31279.77</v>
      </c>
      <c r="L107" s="65">
        <f t="shared" si="40"/>
        <v>21895.839</v>
      </c>
      <c r="M107" s="18"/>
      <c r="N107" s="65">
        <f t="shared" si="41"/>
        <v>27199.800000000003</v>
      </c>
      <c r="O107" s="65">
        <f t="shared" si="42"/>
        <v>19039.86</v>
      </c>
      <c r="P107" s="18"/>
      <c r="Q107" s="225">
        <v>13599.900000000001</v>
      </c>
      <c r="R107" s="170">
        <v>13599.900000000001</v>
      </c>
      <c r="S107" s="165">
        <v>13599.900000000001</v>
      </c>
      <c r="T107" s="154">
        <v>10074</v>
      </c>
      <c r="U107" s="159">
        <v>10074</v>
      </c>
      <c r="V107" s="154">
        <v>8395</v>
      </c>
      <c r="W107" s="138">
        <v>7300</v>
      </c>
      <c r="X107" s="133">
        <v>7300</v>
      </c>
      <c r="Y107" s="131">
        <v>5840</v>
      </c>
      <c r="Z107" s="125">
        <f t="shared" si="43"/>
        <v>1</v>
      </c>
      <c r="AA107" s="126">
        <f t="shared" si="18"/>
        <v>15639.885</v>
      </c>
      <c r="AB107"/>
      <c r="AC107" s="203"/>
    </row>
    <row r="108" spans="1:30" s="126" customFormat="1" ht="24" customHeight="1" x14ac:dyDescent="0.35">
      <c r="A108" t="s">
        <v>58</v>
      </c>
      <c r="B108"/>
      <c r="C108" s="85" t="s">
        <v>97</v>
      </c>
      <c r="D108" s="80">
        <f t="shared" si="44"/>
        <v>53670</v>
      </c>
      <c r="E108" s="81">
        <f t="shared" si="44"/>
        <v>37570</v>
      </c>
      <c r="F108"/>
      <c r="G108" s="18"/>
      <c r="H108" s="30">
        <f t="shared" si="38"/>
        <v>53670</v>
      </c>
      <c r="I108" s="31">
        <f t="shared" si="38"/>
        <v>37570</v>
      </c>
      <c r="J108" s="25"/>
      <c r="K108" s="65">
        <f t="shared" si="39"/>
        <v>53668.2</v>
      </c>
      <c r="L108" s="65">
        <f t="shared" si="40"/>
        <v>37567.74</v>
      </c>
      <c r="M108" s="18"/>
      <c r="N108" s="65">
        <f t="shared" si="41"/>
        <v>46668</v>
      </c>
      <c r="O108" s="65">
        <f t="shared" si="42"/>
        <v>32667.599999999999</v>
      </c>
      <c r="P108" s="18"/>
      <c r="Q108" s="225">
        <v>23334</v>
      </c>
      <c r="R108" s="170">
        <v>23333.4</v>
      </c>
      <c r="S108" s="165">
        <v>23333.4</v>
      </c>
      <c r="T108" s="154">
        <v>17284</v>
      </c>
      <c r="U108" s="159">
        <v>17284</v>
      </c>
      <c r="V108" s="154">
        <v>14403</v>
      </c>
      <c r="W108" s="138">
        <v>12523.75</v>
      </c>
      <c r="X108" s="133">
        <v>12523.75</v>
      </c>
      <c r="Y108" s="131">
        <v>10019</v>
      </c>
      <c r="Z108" s="125">
        <f t="shared" si="43"/>
        <v>1.0000257142122451</v>
      </c>
      <c r="AA108" s="126">
        <f t="shared" si="18"/>
        <v>26834.1</v>
      </c>
      <c r="AB108"/>
      <c r="AC108" s="203"/>
    </row>
    <row r="109" spans="1:30" s="126" customFormat="1" ht="24" customHeight="1" x14ac:dyDescent="0.35">
      <c r="A109" t="s">
        <v>58</v>
      </c>
      <c r="B109"/>
      <c r="C109" s="85" t="s">
        <v>98</v>
      </c>
      <c r="D109" s="80">
        <f t="shared" si="44"/>
        <v>103530</v>
      </c>
      <c r="E109" s="81">
        <f t="shared" si="44"/>
        <v>72470</v>
      </c>
      <c r="F109"/>
      <c r="G109" s="18"/>
      <c r="H109" s="30">
        <f t="shared" si="38"/>
        <v>103530</v>
      </c>
      <c r="I109" s="31">
        <f t="shared" si="38"/>
        <v>72470</v>
      </c>
      <c r="J109" s="25"/>
      <c r="K109" s="65">
        <f t="shared" si="39"/>
        <v>103525.29999999999</v>
      </c>
      <c r="L109" s="65">
        <f t="shared" si="40"/>
        <v>72467.709999999992</v>
      </c>
      <c r="M109" s="18"/>
      <c r="N109" s="65">
        <f t="shared" si="41"/>
        <v>90022</v>
      </c>
      <c r="O109" s="65">
        <f t="shared" si="42"/>
        <v>63015.399999999994</v>
      </c>
      <c r="P109" s="18"/>
      <c r="Q109" s="225">
        <v>45011</v>
      </c>
      <c r="R109" s="170">
        <v>45010.350000000006</v>
      </c>
      <c r="S109" s="165">
        <v>45010.350000000006</v>
      </c>
      <c r="T109" s="154">
        <v>33341</v>
      </c>
      <c r="U109" s="159">
        <v>33341</v>
      </c>
      <c r="V109" s="154">
        <v>27784</v>
      </c>
      <c r="W109" s="138">
        <v>24160</v>
      </c>
      <c r="X109" s="133">
        <v>24160</v>
      </c>
      <c r="Y109" s="131">
        <v>19328</v>
      </c>
      <c r="Z109" s="125">
        <f t="shared" si="43"/>
        <v>1.0000144411229861</v>
      </c>
      <c r="AA109" s="126">
        <f t="shared" si="18"/>
        <v>51762.649999999994</v>
      </c>
      <c r="AB109"/>
      <c r="AC109" s="203"/>
    </row>
    <row r="110" spans="1:30" s="126" customFormat="1" ht="24" customHeight="1" x14ac:dyDescent="0.35">
      <c r="A110" t="s">
        <v>58</v>
      </c>
      <c r="B110"/>
      <c r="C110" s="85" t="s">
        <v>99</v>
      </c>
      <c r="D110" s="80">
        <f t="shared" si="44"/>
        <v>144670</v>
      </c>
      <c r="E110" s="81">
        <f t="shared" si="44"/>
        <v>101270</v>
      </c>
      <c r="F110"/>
      <c r="G110" s="18"/>
      <c r="H110" s="30">
        <f t="shared" si="38"/>
        <v>144670</v>
      </c>
      <c r="I110" s="31">
        <f t="shared" si="38"/>
        <v>101270</v>
      </c>
      <c r="J110" s="25"/>
      <c r="K110" s="65">
        <f t="shared" si="39"/>
        <v>144660.79999999999</v>
      </c>
      <c r="L110" s="65">
        <f t="shared" si="40"/>
        <v>101262.55999999998</v>
      </c>
      <c r="M110" s="18"/>
      <c r="N110" s="65">
        <f t="shared" si="41"/>
        <v>125792</v>
      </c>
      <c r="O110" s="65">
        <f t="shared" si="42"/>
        <v>88054.399999999994</v>
      </c>
      <c r="P110" s="18"/>
      <c r="Q110" s="225">
        <v>62896</v>
      </c>
      <c r="R110" s="170">
        <v>62895.15</v>
      </c>
      <c r="S110" s="165">
        <v>62895.15</v>
      </c>
      <c r="T110" s="154">
        <v>46589</v>
      </c>
      <c r="U110" s="159">
        <v>46589</v>
      </c>
      <c r="V110" s="154">
        <v>38824</v>
      </c>
      <c r="W110" s="138">
        <v>33760</v>
      </c>
      <c r="X110" s="133">
        <v>33760</v>
      </c>
      <c r="Y110" s="131">
        <v>27008</v>
      </c>
      <c r="Z110" s="125">
        <f t="shared" si="43"/>
        <v>1.0000135145555737</v>
      </c>
      <c r="AA110" s="126">
        <f t="shared" si="18"/>
        <v>72330.399999999994</v>
      </c>
      <c r="AB110"/>
      <c r="AC110" s="203"/>
    </row>
    <row r="111" spans="1:30" s="126" customFormat="1" ht="24" customHeight="1" x14ac:dyDescent="0.35">
      <c r="A111"/>
      <c r="B111" s="140"/>
      <c r="C111" s="139" t="s">
        <v>100</v>
      </c>
      <c r="D111" s="80">
        <f t="shared" si="44"/>
        <v>119060</v>
      </c>
      <c r="E111" s="81">
        <f t="shared" si="44"/>
        <v>83350</v>
      </c>
      <c r="F111" s="141"/>
      <c r="G111" s="18"/>
      <c r="H111" s="30">
        <f t="shared" si="38"/>
        <v>119060</v>
      </c>
      <c r="I111" s="31">
        <f t="shared" si="38"/>
        <v>83350</v>
      </c>
      <c r="J111" s="25"/>
      <c r="K111" s="65">
        <f t="shared" si="39"/>
        <v>119059.49999999999</v>
      </c>
      <c r="L111" s="65">
        <f t="shared" si="40"/>
        <v>83341.649999999994</v>
      </c>
      <c r="M111" s="18"/>
      <c r="N111" s="65">
        <f t="shared" si="41"/>
        <v>103530</v>
      </c>
      <c r="O111" s="65">
        <f t="shared" si="42"/>
        <v>72471</v>
      </c>
      <c r="P111" s="18"/>
      <c r="Q111" s="225">
        <v>51765</v>
      </c>
      <c r="R111" s="170">
        <v>51764.4</v>
      </c>
      <c r="S111" s="165">
        <v>51764.4</v>
      </c>
      <c r="T111" s="154">
        <v>38344</v>
      </c>
      <c r="U111" s="159">
        <v>38344</v>
      </c>
      <c r="V111" s="154">
        <v>31953</v>
      </c>
      <c r="W111" s="138">
        <v>27785</v>
      </c>
      <c r="X111" s="133">
        <v>27785</v>
      </c>
      <c r="Y111" s="131">
        <v>22228</v>
      </c>
      <c r="Z111" s="125">
        <f t="shared" si="43"/>
        <v>1.0000115909775831</v>
      </c>
      <c r="AA111" s="126">
        <f t="shared" si="18"/>
        <v>59529.749999999993</v>
      </c>
      <c r="AB111"/>
      <c r="AC111" s="203"/>
    </row>
    <row r="112" spans="1:30" s="126" customFormat="1" x14ac:dyDescent="0.35">
      <c r="A112"/>
      <c r="B112"/>
      <c r="C112" s="1"/>
      <c r="D112"/>
      <c r="E112"/>
      <c r="F112"/>
      <c r="G112" s="18"/>
      <c r="H112"/>
      <c r="I112"/>
      <c r="J112" s="18"/>
      <c r="K112" s="64"/>
      <c r="L112" s="64"/>
      <c r="M112" s="18"/>
      <c r="N112" s="64"/>
      <c r="O112" s="64"/>
      <c r="P112" s="18"/>
      <c r="Q112" s="170">
        <v>0</v>
      </c>
      <c r="R112" s="170">
        <v>0</v>
      </c>
      <c r="S112" s="165">
        <v>0</v>
      </c>
      <c r="T112" s="153"/>
      <c r="U112" s="153"/>
      <c r="V112" s="153"/>
      <c r="W112" s="133">
        <v>0</v>
      </c>
      <c r="X112" s="133">
        <v>0</v>
      </c>
      <c r="Y112" s="127"/>
      <c r="Z112" s="125" t="e">
        <f t="shared" si="43"/>
        <v>#DIV/0!</v>
      </c>
      <c r="AA112" s="126">
        <f t="shared" si="18"/>
        <v>0</v>
      </c>
      <c r="AB112"/>
      <c r="AC112" s="203"/>
    </row>
    <row r="113" spans="1:30" s="126" customFormat="1" ht="24" customHeight="1" x14ac:dyDescent="0.35">
      <c r="A113" t="s">
        <v>58</v>
      </c>
      <c r="B113"/>
      <c r="C113" s="76" t="s">
        <v>283</v>
      </c>
      <c r="D113" s="74"/>
      <c r="E113" s="75"/>
      <c r="F113" s="77"/>
      <c r="G113" s="18"/>
      <c r="H113" s="30">
        <f t="shared" ref="H113:I114" si="45">MROUND(K113+5,10)</f>
        <v>10</v>
      </c>
      <c r="I113" s="31">
        <f t="shared" si="45"/>
        <v>10</v>
      </c>
      <c r="J113" s="25"/>
      <c r="K113" s="65">
        <f t="shared" ref="K113:K114" si="46">N113*$K$5</f>
        <v>0</v>
      </c>
      <c r="L113" s="65">
        <f t="shared" ref="L113:L114" si="47">O113*$L$5</f>
        <v>0</v>
      </c>
      <c r="M113" s="18"/>
      <c r="N113" s="65">
        <f t="shared" ref="N113:N114" si="48">Q113*$N$5</f>
        <v>0</v>
      </c>
      <c r="O113" s="65">
        <f t="shared" ref="O113:O114" si="49">Q113*$O$5</f>
        <v>0</v>
      </c>
      <c r="P113" s="18"/>
      <c r="Q113" s="170">
        <v>0</v>
      </c>
      <c r="R113" s="170">
        <v>0</v>
      </c>
      <c r="S113" s="165">
        <v>0</v>
      </c>
      <c r="T113" s="153"/>
      <c r="U113" s="153"/>
      <c r="V113" s="153"/>
      <c r="W113" s="133"/>
      <c r="X113" s="133"/>
      <c r="Y113" s="127"/>
      <c r="Z113" s="125" t="e">
        <f t="shared" si="17"/>
        <v>#DIV/0!</v>
      </c>
      <c r="AA113" s="126">
        <f t="shared" si="18"/>
        <v>0</v>
      </c>
      <c r="AB113"/>
      <c r="AC113" s="222">
        <v>23967</v>
      </c>
      <c r="AD113" s="218" t="s">
        <v>108</v>
      </c>
    </row>
    <row r="114" spans="1:30" s="126" customFormat="1" ht="24" customHeight="1" x14ac:dyDescent="0.35">
      <c r="A114" t="s">
        <v>58</v>
      </c>
      <c r="B114"/>
      <c r="C114" s="86" t="s">
        <v>286</v>
      </c>
      <c r="D114" s="80">
        <f t="shared" ref="D114:E114" si="50">H114</f>
        <v>192710</v>
      </c>
      <c r="E114" s="81">
        <f t="shared" si="50"/>
        <v>134900</v>
      </c>
      <c r="F114" s="5"/>
      <c r="G114" s="18"/>
      <c r="H114" s="30">
        <f t="shared" si="45"/>
        <v>192710</v>
      </c>
      <c r="I114" s="31">
        <f t="shared" si="45"/>
        <v>134900</v>
      </c>
      <c r="J114" s="25"/>
      <c r="K114" s="65">
        <f t="shared" si="46"/>
        <v>192707.8</v>
      </c>
      <c r="L114" s="65">
        <f t="shared" si="47"/>
        <v>134895.46</v>
      </c>
      <c r="M114" s="18"/>
      <c r="N114" s="65">
        <f t="shared" si="48"/>
        <v>167572</v>
      </c>
      <c r="O114" s="65">
        <f t="shared" si="49"/>
        <v>117300.4</v>
      </c>
      <c r="P114" s="18"/>
      <c r="Q114" s="225">
        <v>83786</v>
      </c>
      <c r="R114" s="170">
        <v>54398.25</v>
      </c>
      <c r="S114" s="165">
        <v>54398.25</v>
      </c>
      <c r="T114" s="154">
        <v>40295</v>
      </c>
      <c r="U114" s="159">
        <v>40295</v>
      </c>
      <c r="V114" s="154">
        <v>33579</v>
      </c>
      <c r="W114" s="138">
        <v>29198.75</v>
      </c>
      <c r="X114" s="133">
        <v>29198.75</v>
      </c>
      <c r="Y114" s="131">
        <v>23359</v>
      </c>
      <c r="Z114" s="125">
        <f t="shared" si="17"/>
        <v>1.5402333714779428</v>
      </c>
      <c r="AA114" s="126">
        <f t="shared" si="18"/>
        <v>96353.9</v>
      </c>
      <c r="AB114"/>
      <c r="AC114" s="222">
        <v>31818</v>
      </c>
      <c r="AD114" s="218" t="s">
        <v>159</v>
      </c>
    </row>
    <row r="115" spans="1:30" s="126" customFormat="1" ht="24" customHeight="1" x14ac:dyDescent="0.35">
      <c r="A115"/>
      <c r="B115"/>
      <c r="C115" s="149"/>
      <c r="D115" s="93"/>
      <c r="E115" s="94"/>
      <c r="F115" s="5"/>
      <c r="G115" s="18"/>
      <c r="H115" s="30"/>
      <c r="I115" s="31"/>
      <c r="J115" s="25"/>
      <c r="K115" s="65"/>
      <c r="L115" s="65"/>
      <c r="M115" s="18"/>
      <c r="N115" s="65"/>
      <c r="O115" s="65"/>
      <c r="P115" s="18"/>
      <c r="Q115" s="225"/>
      <c r="R115" s="170"/>
      <c r="S115" s="165"/>
      <c r="T115" s="154"/>
      <c r="U115" s="159"/>
      <c r="V115" s="154"/>
      <c r="W115" s="138"/>
      <c r="X115" s="133"/>
      <c r="Y115" s="131"/>
      <c r="Z115" s="125"/>
      <c r="AA115" s="126">
        <f t="shared" si="18"/>
        <v>0</v>
      </c>
      <c r="AB115"/>
      <c r="AC115" s="227"/>
      <c r="AD115" s="228"/>
    </row>
    <row r="116" spans="1:30" s="126" customFormat="1" ht="24" customHeight="1" x14ac:dyDescent="0.35">
      <c r="A116" t="s">
        <v>58</v>
      </c>
      <c r="B116"/>
      <c r="C116" s="70" t="s">
        <v>110</v>
      </c>
      <c r="D116" s="74"/>
      <c r="E116" s="75"/>
      <c r="F116" s="73"/>
      <c r="G116" s="18"/>
      <c r="H116" s="30">
        <f t="shared" si="16"/>
        <v>10</v>
      </c>
      <c r="I116" s="31">
        <f t="shared" si="16"/>
        <v>10</v>
      </c>
      <c r="J116" s="25"/>
      <c r="K116" s="65">
        <f t="shared" si="19"/>
        <v>0</v>
      </c>
      <c r="L116" s="65">
        <f t="shared" si="20"/>
        <v>0</v>
      </c>
      <c r="M116" s="18"/>
      <c r="N116" s="65">
        <f t="shared" si="21"/>
        <v>0</v>
      </c>
      <c r="O116" s="65">
        <f t="shared" si="22"/>
        <v>0</v>
      </c>
      <c r="P116" s="18"/>
      <c r="Q116" s="170"/>
      <c r="R116" s="170">
        <v>0</v>
      </c>
      <c r="S116" s="165">
        <v>0</v>
      </c>
      <c r="T116" s="153"/>
      <c r="U116" s="153"/>
      <c r="V116" s="153"/>
      <c r="W116" s="133"/>
      <c r="X116" s="133"/>
      <c r="Y116" s="127"/>
      <c r="Z116" s="125" t="e">
        <f t="shared" si="17"/>
        <v>#DIV/0!</v>
      </c>
      <c r="AA116" s="126">
        <f t="shared" si="18"/>
        <v>0</v>
      </c>
      <c r="AB116"/>
      <c r="AC116" s="203"/>
    </row>
    <row r="117" spans="1:30" s="126" customFormat="1" ht="24" customHeight="1" x14ac:dyDescent="0.35">
      <c r="A117" t="s">
        <v>58</v>
      </c>
      <c r="B117"/>
      <c r="C117" s="82" t="s">
        <v>109</v>
      </c>
      <c r="D117" s="80">
        <f t="shared" ref="D117:E118" si="51">H117</f>
        <v>31700</v>
      </c>
      <c r="E117" s="81">
        <f t="shared" si="51"/>
        <v>22190</v>
      </c>
      <c r="F117" s="3"/>
      <c r="G117" s="18"/>
      <c r="H117" s="30">
        <f t="shared" si="16"/>
        <v>31700</v>
      </c>
      <c r="I117" s="31">
        <f t="shared" si="16"/>
        <v>22190</v>
      </c>
      <c r="J117" s="25"/>
      <c r="K117" s="65">
        <f t="shared" si="19"/>
        <v>31696.3</v>
      </c>
      <c r="L117" s="65">
        <f t="shared" si="20"/>
        <v>22187.409999999996</v>
      </c>
      <c r="M117" s="18"/>
      <c r="N117" s="65">
        <f t="shared" si="21"/>
        <v>27562</v>
      </c>
      <c r="O117" s="65">
        <f t="shared" si="22"/>
        <v>19293.399999999998</v>
      </c>
      <c r="P117" s="18"/>
      <c r="Q117" s="225">
        <v>13781</v>
      </c>
      <c r="R117" s="170">
        <v>13780.800000000001</v>
      </c>
      <c r="S117" s="165">
        <v>13780.800000000001</v>
      </c>
      <c r="T117" s="154">
        <v>10208</v>
      </c>
      <c r="U117" s="159">
        <v>10208</v>
      </c>
      <c r="V117" s="154">
        <v>8506</v>
      </c>
      <c r="W117" s="138">
        <v>7396</v>
      </c>
      <c r="X117" s="133">
        <v>7396.25</v>
      </c>
      <c r="Y117" s="131">
        <v>5917</v>
      </c>
      <c r="Z117" s="125">
        <f t="shared" si="17"/>
        <v>1.0000145129455473</v>
      </c>
      <c r="AA117" s="126">
        <f t="shared" si="18"/>
        <v>15848.15</v>
      </c>
      <c r="AB117"/>
      <c r="AC117" s="203"/>
    </row>
    <row r="118" spans="1:30" s="126" customFormat="1" ht="24" customHeight="1" x14ac:dyDescent="0.35">
      <c r="A118" t="s">
        <v>58</v>
      </c>
      <c r="B118"/>
      <c r="C118" s="82" t="s">
        <v>111</v>
      </c>
      <c r="D118" s="80">
        <f t="shared" si="51"/>
        <v>72200</v>
      </c>
      <c r="E118" s="81">
        <f t="shared" si="51"/>
        <v>50540</v>
      </c>
      <c r="F118" s="3"/>
      <c r="G118" s="18"/>
      <c r="H118" s="30">
        <f t="shared" si="16"/>
        <v>72200</v>
      </c>
      <c r="I118" s="31">
        <f t="shared" si="16"/>
        <v>50540</v>
      </c>
      <c r="J118" s="25"/>
      <c r="K118" s="65">
        <f t="shared" si="19"/>
        <v>72199.299999999988</v>
      </c>
      <c r="L118" s="65">
        <f t="shared" si="20"/>
        <v>50539.509999999987</v>
      </c>
      <c r="M118" s="18"/>
      <c r="N118" s="65">
        <f t="shared" si="21"/>
        <v>62782</v>
      </c>
      <c r="O118" s="65">
        <f t="shared" si="22"/>
        <v>43947.399999999994</v>
      </c>
      <c r="P118" s="18"/>
      <c r="Q118" s="225">
        <v>31391</v>
      </c>
      <c r="R118" s="170">
        <v>31390.2</v>
      </c>
      <c r="S118" s="165">
        <v>31390.2</v>
      </c>
      <c r="T118" s="154">
        <v>23252</v>
      </c>
      <c r="U118" s="159">
        <v>23252</v>
      </c>
      <c r="V118" s="154">
        <v>19376</v>
      </c>
      <c r="W118" s="138">
        <v>16848</v>
      </c>
      <c r="X118" s="133">
        <v>16847.5</v>
      </c>
      <c r="Y118" s="131">
        <v>13478</v>
      </c>
      <c r="Z118" s="125">
        <f t="shared" si="17"/>
        <v>1.0000254856611299</v>
      </c>
      <c r="AA118" s="126">
        <f t="shared" si="18"/>
        <v>36099.649999999994</v>
      </c>
      <c r="AB118"/>
      <c r="AC118" s="203"/>
    </row>
    <row r="119" spans="1:30" s="126" customFormat="1" ht="24" customHeight="1" x14ac:dyDescent="0.35">
      <c r="A119"/>
      <c r="B119"/>
      <c r="C119" s="13"/>
      <c r="D119" s="68"/>
      <c r="E119" s="69"/>
      <c r="F119" s="223">
        <f>Q1</f>
        <v>45386</v>
      </c>
      <c r="G119" s="18"/>
      <c r="H119" s="30">
        <f t="shared" si="16"/>
        <v>10</v>
      </c>
      <c r="I119" s="31">
        <f t="shared" si="16"/>
        <v>10</v>
      </c>
      <c r="J119" s="25"/>
      <c r="K119" s="65">
        <f t="shared" si="19"/>
        <v>0</v>
      </c>
      <c r="L119" s="65">
        <f t="shared" si="20"/>
        <v>0</v>
      </c>
      <c r="M119" s="18"/>
      <c r="N119" s="65">
        <f t="shared" si="21"/>
        <v>0</v>
      </c>
      <c r="O119" s="65">
        <f t="shared" si="22"/>
        <v>0</v>
      </c>
      <c r="P119" s="18"/>
      <c r="Q119" s="170"/>
      <c r="R119" s="170"/>
      <c r="S119" s="164"/>
      <c r="T119" s="153"/>
      <c r="U119" s="153"/>
      <c r="V119" s="153"/>
      <c r="W119" s="133"/>
      <c r="X119" s="133"/>
      <c r="Y119" s="127"/>
      <c r="Z119"/>
      <c r="AA119" s="126">
        <f t="shared" si="18"/>
        <v>0</v>
      </c>
      <c r="AB119"/>
      <c r="AC119" s="203"/>
    </row>
  </sheetData>
  <printOptions horizontalCentered="1"/>
  <pageMargins left="0.23622047244094491" right="0.23622047244094491" top="0.94488188976377963" bottom="0.55118110236220474" header="0.31496062992125984" footer="0.31496062992125984"/>
  <pageSetup paperSize="9" orientation="portrait" horizontalDpi="4294967293" verticalDpi="4294967293" r:id="rId1"/>
  <headerFooter>
    <oddHeader>&amp;L&amp;"-,Cursiva"MACETAS ROTOMOLDEADAS&amp;R"El Origen"</oddHeader>
    <oddFooter>&amp;L&amp;P&amp;R&amp;D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theme="9" tint="-0.249977111117893"/>
  </sheetPr>
  <dimension ref="A1:AF121"/>
  <sheetViews>
    <sheetView topLeftCell="A90" zoomScaleNormal="100" workbookViewId="0">
      <selection activeCell="F99" sqref="F99"/>
    </sheetView>
  </sheetViews>
  <sheetFormatPr baseColWidth="10" defaultColWidth="53.7109375" defaultRowHeight="21" x14ac:dyDescent="0.35"/>
  <cols>
    <col min="1" max="1" width="4.7109375" customWidth="1"/>
    <col min="2" max="2" width="8.140625" customWidth="1"/>
    <col min="3" max="3" width="46" style="1" customWidth="1"/>
    <col min="4" max="5" width="15.7109375" customWidth="1"/>
    <col min="6" max="6" width="18.5703125" customWidth="1"/>
    <col min="7" max="7" width="1.7109375" style="18" customWidth="1"/>
    <col min="8" max="9" width="15.7109375" hidden="1" customWidth="1"/>
    <col min="10" max="10" width="1.7109375" style="18" hidden="1" customWidth="1"/>
    <col min="11" max="12" width="15.7109375" style="64" hidden="1" customWidth="1"/>
    <col min="13" max="13" width="1.7109375" style="18" hidden="1" customWidth="1"/>
    <col min="14" max="15" width="15.7109375" style="64" hidden="1" customWidth="1"/>
    <col min="16" max="16" width="1.7109375" style="18" hidden="1" customWidth="1"/>
    <col min="17" max="18" width="14.140625" style="170" customWidth="1"/>
    <col min="19" max="20" width="14.140625" style="170" hidden="1" customWidth="1"/>
    <col min="21" max="21" width="14.140625" style="164" hidden="1" customWidth="1"/>
    <col min="22" max="24" width="14.140625" style="153" hidden="1" customWidth="1"/>
    <col min="25" max="26" width="14.140625" style="133" hidden="1" customWidth="1"/>
    <col min="27" max="27" width="14.140625" style="127" hidden="1" customWidth="1"/>
    <col min="28" max="28" width="16.42578125" customWidth="1"/>
    <col min="29" max="29" width="15.7109375" style="126" customWidth="1"/>
    <col min="31" max="31" width="26" style="204" customWidth="1"/>
    <col min="32" max="32" width="56.42578125" customWidth="1"/>
  </cols>
  <sheetData>
    <row r="1" spans="1:31" x14ac:dyDescent="0.35">
      <c r="I1" s="235"/>
      <c r="J1" s="236"/>
      <c r="K1" s="237" t="s">
        <v>287</v>
      </c>
      <c r="L1" s="238"/>
      <c r="Q1" s="245">
        <v>45574</v>
      </c>
      <c r="R1" s="169">
        <v>45523</v>
      </c>
      <c r="S1" s="169">
        <v>45386</v>
      </c>
      <c r="T1" s="169">
        <v>45647</v>
      </c>
      <c r="U1" s="166">
        <v>45274</v>
      </c>
      <c r="V1" s="151">
        <v>45272</v>
      </c>
      <c r="W1" s="151">
        <v>45252</v>
      </c>
      <c r="X1" s="158">
        <v>45230</v>
      </c>
      <c r="Y1" s="135">
        <v>45181</v>
      </c>
      <c r="Z1" s="135">
        <v>45167</v>
      </c>
    </row>
    <row r="2" spans="1:31" ht="24" customHeight="1" x14ac:dyDescent="0.35">
      <c r="D2" s="2"/>
      <c r="E2" s="2"/>
      <c r="F2" s="3"/>
      <c r="K2" s="92"/>
      <c r="L2" s="92"/>
      <c r="Q2" s="244" t="s">
        <v>231</v>
      </c>
      <c r="R2" s="225" t="s">
        <v>231</v>
      </c>
      <c r="S2" s="225" t="s">
        <v>180</v>
      </c>
      <c r="U2" s="165"/>
      <c r="V2" s="159"/>
      <c r="W2" s="159"/>
      <c r="X2" s="154"/>
      <c r="Z2" s="133" t="s">
        <v>172</v>
      </c>
    </row>
    <row r="3" spans="1:31" s="126" customFormat="1" ht="24" customHeight="1" x14ac:dyDescent="0.35">
      <c r="A3"/>
      <c r="B3"/>
      <c r="C3" s="176"/>
      <c r="D3" s="176" t="s">
        <v>232</v>
      </c>
      <c r="E3" s="176"/>
      <c r="F3" s="175" t="s">
        <v>233</v>
      </c>
      <c r="G3" s="19"/>
      <c r="H3" s="20" t="s">
        <v>73</v>
      </c>
      <c r="I3" s="21"/>
      <c r="J3" s="19"/>
      <c r="K3" s="22" t="s">
        <v>59</v>
      </c>
      <c r="L3" s="22" t="s">
        <v>67</v>
      </c>
      <c r="M3" s="23" t="s">
        <v>68</v>
      </c>
      <c r="N3" s="22" t="s">
        <v>59</v>
      </c>
      <c r="O3" s="22" t="s">
        <v>67</v>
      </c>
      <c r="P3" s="23"/>
      <c r="Q3" s="246">
        <v>45566</v>
      </c>
      <c r="R3" s="239">
        <v>45523</v>
      </c>
      <c r="S3" s="226">
        <v>45261</v>
      </c>
      <c r="T3" s="174" t="s">
        <v>231</v>
      </c>
      <c r="U3" s="167" t="s">
        <v>180</v>
      </c>
      <c r="V3" s="160" t="s">
        <v>180</v>
      </c>
      <c r="W3" s="160" t="s">
        <v>180</v>
      </c>
      <c r="X3" s="156" t="s">
        <v>180</v>
      </c>
      <c r="Y3" s="136" t="s">
        <v>180</v>
      </c>
      <c r="Z3" s="136" t="s">
        <v>69</v>
      </c>
      <c r="AA3" s="128" t="s">
        <v>69</v>
      </c>
      <c r="AB3"/>
      <c r="AD3"/>
      <c r="AE3" s="203"/>
    </row>
    <row r="4" spans="1:31" s="126" customFormat="1" ht="24" hidden="1" customHeight="1" x14ac:dyDescent="0.35">
      <c r="A4"/>
      <c r="B4"/>
      <c r="C4" s="1"/>
      <c r="D4" s="2"/>
      <c r="E4" s="2"/>
      <c r="F4" s="3"/>
      <c r="G4" s="19"/>
      <c r="H4" s="20"/>
      <c r="I4" s="21"/>
      <c r="J4" s="19"/>
      <c r="K4" s="22"/>
      <c r="L4" s="22"/>
      <c r="M4" s="23"/>
      <c r="N4" s="22"/>
      <c r="O4" s="22"/>
      <c r="P4" s="23"/>
      <c r="Q4" s="247"/>
      <c r="R4" s="171"/>
      <c r="S4" s="171"/>
      <c r="T4" s="171"/>
      <c r="U4" s="167"/>
      <c r="V4" s="160"/>
      <c r="W4" s="160"/>
      <c r="X4" s="156"/>
      <c r="Y4" s="136"/>
      <c r="Z4" s="136"/>
      <c r="AA4" s="128"/>
      <c r="AB4"/>
      <c r="AD4"/>
      <c r="AE4" s="203"/>
    </row>
    <row r="5" spans="1:31" s="126" customFormat="1" ht="24" customHeight="1" x14ac:dyDescent="0.35">
      <c r="A5"/>
      <c r="B5"/>
      <c r="C5" s="70" t="s">
        <v>63</v>
      </c>
      <c r="D5" s="71"/>
      <c r="E5" s="72"/>
      <c r="F5" s="73"/>
      <c r="G5" s="25"/>
      <c r="H5" s="26" t="s">
        <v>59</v>
      </c>
      <c r="I5" s="27" t="s">
        <v>70</v>
      </c>
      <c r="J5" s="25"/>
      <c r="K5" s="28">
        <v>1</v>
      </c>
      <c r="L5" s="28">
        <v>1</v>
      </c>
      <c r="M5" s="29"/>
      <c r="N5" s="28">
        <v>2</v>
      </c>
      <c r="O5" s="28">
        <v>1.4</v>
      </c>
      <c r="P5" s="29"/>
      <c r="Q5" s="248" t="s">
        <v>71</v>
      </c>
      <c r="R5" s="172" t="s">
        <v>71</v>
      </c>
      <c r="S5" s="172" t="s">
        <v>71</v>
      </c>
      <c r="T5" s="172" t="s">
        <v>71</v>
      </c>
      <c r="U5" s="168" t="s">
        <v>71</v>
      </c>
      <c r="V5" s="161" t="s">
        <v>71</v>
      </c>
      <c r="W5" s="161" t="s">
        <v>71</v>
      </c>
      <c r="X5" s="157" t="s">
        <v>71</v>
      </c>
      <c r="Y5" s="137" t="s">
        <v>71</v>
      </c>
      <c r="Z5" s="137" t="s">
        <v>71</v>
      </c>
      <c r="AA5" s="129" t="s">
        <v>71</v>
      </c>
      <c r="AB5"/>
      <c r="AD5"/>
      <c r="AE5" s="203"/>
    </row>
    <row r="6" spans="1:31" s="126" customFormat="1" ht="24" customHeight="1" x14ac:dyDescent="0.35">
      <c r="A6" t="s">
        <v>58</v>
      </c>
      <c r="B6"/>
      <c r="C6" s="83" t="s">
        <v>1</v>
      </c>
      <c r="D6" s="80">
        <f>H6</f>
        <v>55000</v>
      </c>
      <c r="E6" s="81">
        <f>I6</f>
        <v>38500</v>
      </c>
      <c r="F6" s="4"/>
      <c r="G6" s="25"/>
      <c r="H6" s="30">
        <f>MROUND(K6+48,100)</f>
        <v>55000</v>
      </c>
      <c r="I6" s="30">
        <f>MROUND(L6+48,100)</f>
        <v>38500</v>
      </c>
      <c r="J6" s="25"/>
      <c r="K6" s="65">
        <f>N6*$K$5</f>
        <v>54974</v>
      </c>
      <c r="L6" s="65">
        <f>O6*$L$5</f>
        <v>38481.799999999996</v>
      </c>
      <c r="M6" s="25"/>
      <c r="N6" s="65">
        <f>Q6*$N$5</f>
        <v>54974</v>
      </c>
      <c r="O6" s="65">
        <f>Q6*$O$5</f>
        <v>38481.799999999996</v>
      </c>
      <c r="P6" s="25"/>
      <c r="Q6" s="243">
        <v>27487</v>
      </c>
      <c r="R6" s="225">
        <v>21729</v>
      </c>
      <c r="S6" s="225">
        <v>21729</v>
      </c>
      <c r="T6" s="170">
        <v>21728.25</v>
      </c>
      <c r="U6" s="165">
        <v>21728.25</v>
      </c>
      <c r="V6" s="154">
        <v>16095</v>
      </c>
      <c r="W6" s="159">
        <v>16095</v>
      </c>
      <c r="X6" s="154">
        <v>13412</v>
      </c>
      <c r="Y6" s="138">
        <v>11662.5</v>
      </c>
      <c r="Z6" s="133">
        <v>11662.5</v>
      </c>
      <c r="AA6" s="131">
        <v>9330</v>
      </c>
      <c r="AB6" s="125">
        <f t="shared" ref="AB6:AB11" ca="1" si="0">Q6/OFFSET(Q6,0,1)</f>
        <v>1.2649914860324911</v>
      </c>
      <c r="AD6"/>
      <c r="AE6" s="203"/>
    </row>
    <row r="7" spans="1:31" s="126" customFormat="1" ht="24" customHeight="1" x14ac:dyDescent="0.35">
      <c r="A7" t="s">
        <v>58</v>
      </c>
      <c r="B7"/>
      <c r="C7" s="83" t="s">
        <v>2</v>
      </c>
      <c r="D7" s="80">
        <f t="shared" ref="D7:E11" si="1">H7</f>
        <v>92400</v>
      </c>
      <c r="E7" s="81">
        <f t="shared" si="1"/>
        <v>64700</v>
      </c>
      <c r="F7" s="4"/>
      <c r="G7" s="25"/>
      <c r="H7" s="30">
        <f t="shared" ref="H7:H70" si="2">MROUND(K7+48,100)</f>
        <v>92400</v>
      </c>
      <c r="I7" s="30">
        <f t="shared" ref="I7:I70" si="3">MROUND(L7+48,100)</f>
        <v>64700</v>
      </c>
      <c r="J7" s="25"/>
      <c r="K7" s="65">
        <f t="shared" ref="K7:K73" si="4">N7*$K$5</f>
        <v>92342</v>
      </c>
      <c r="L7" s="65">
        <f t="shared" ref="L7:L73" si="5">O7*$L$5</f>
        <v>64639.399999999994</v>
      </c>
      <c r="M7" s="25"/>
      <c r="N7" s="65">
        <f t="shared" ref="N7:N73" si="6">Q7*$N$5</f>
        <v>92342</v>
      </c>
      <c r="O7" s="65">
        <f t="shared" ref="O7:O73" si="7">Q7*$O$5</f>
        <v>64639.399999999994</v>
      </c>
      <c r="P7" s="25"/>
      <c r="Q7" s="243">
        <v>46171</v>
      </c>
      <c r="R7" s="225">
        <v>36498.600000000006</v>
      </c>
      <c r="S7" s="225">
        <v>36498.600000000006</v>
      </c>
      <c r="T7" s="170">
        <v>36498.600000000006</v>
      </c>
      <c r="U7" s="165">
        <v>36498.600000000006</v>
      </c>
      <c r="V7" s="154">
        <v>27036</v>
      </c>
      <c r="W7" s="159">
        <v>27036</v>
      </c>
      <c r="X7" s="154">
        <v>22530</v>
      </c>
      <c r="Y7" s="138">
        <v>19591.25</v>
      </c>
      <c r="Z7" s="133">
        <v>19591.25</v>
      </c>
      <c r="AA7" s="131">
        <v>15673</v>
      </c>
      <c r="AB7" s="125">
        <f t="shared" ca="1" si="0"/>
        <v>1.2650074249423264</v>
      </c>
      <c r="AD7"/>
      <c r="AE7" s="203"/>
    </row>
    <row r="8" spans="1:31" s="126" customFormat="1" ht="24" customHeight="1" x14ac:dyDescent="0.35">
      <c r="A8" t="s">
        <v>58</v>
      </c>
      <c r="B8"/>
      <c r="C8" s="83" t="s">
        <v>3</v>
      </c>
      <c r="D8" s="80">
        <f t="shared" si="1"/>
        <v>138500</v>
      </c>
      <c r="E8" s="81">
        <f t="shared" si="1"/>
        <v>96900</v>
      </c>
      <c r="F8" s="4"/>
      <c r="G8" s="25"/>
      <c r="H8" s="30">
        <f t="shared" si="2"/>
        <v>138500</v>
      </c>
      <c r="I8" s="30">
        <f t="shared" si="3"/>
        <v>96900</v>
      </c>
      <c r="J8" s="25"/>
      <c r="K8" s="65">
        <f t="shared" si="4"/>
        <v>138412</v>
      </c>
      <c r="L8" s="65">
        <f t="shared" si="5"/>
        <v>96888.4</v>
      </c>
      <c r="M8" s="25"/>
      <c r="N8" s="65">
        <f t="shared" si="6"/>
        <v>138412</v>
      </c>
      <c r="O8" s="65">
        <f t="shared" si="7"/>
        <v>96888.4</v>
      </c>
      <c r="P8" s="25"/>
      <c r="Q8" s="243">
        <v>69206</v>
      </c>
      <c r="R8" s="225">
        <v>54704</v>
      </c>
      <c r="S8" s="225">
        <v>54704</v>
      </c>
      <c r="T8" s="170">
        <v>54703.350000000006</v>
      </c>
      <c r="U8" s="165">
        <v>54703.350000000006</v>
      </c>
      <c r="V8" s="154">
        <v>40521</v>
      </c>
      <c r="W8" s="159">
        <v>40521</v>
      </c>
      <c r="X8" s="154">
        <v>33767</v>
      </c>
      <c r="Y8" s="138">
        <v>29362.5</v>
      </c>
      <c r="Z8" s="133">
        <v>29362.5</v>
      </c>
      <c r="AA8" s="131">
        <v>23490</v>
      </c>
      <c r="AB8" s="125">
        <f t="shared" ca="1" si="0"/>
        <v>1.2650994442819539</v>
      </c>
      <c r="AD8"/>
      <c r="AE8" s="203"/>
    </row>
    <row r="9" spans="1:31" s="126" customFormat="1" ht="24" customHeight="1" x14ac:dyDescent="0.35">
      <c r="A9" t="s">
        <v>58</v>
      </c>
      <c r="B9"/>
      <c r="C9" s="84" t="s">
        <v>4</v>
      </c>
      <c r="D9" s="80">
        <f t="shared" si="1"/>
        <v>55000</v>
      </c>
      <c r="E9" s="81">
        <f t="shared" si="1"/>
        <v>38500</v>
      </c>
      <c r="F9" s="5"/>
      <c r="G9" s="25"/>
      <c r="H9" s="30">
        <f t="shared" si="2"/>
        <v>55000</v>
      </c>
      <c r="I9" s="30">
        <f t="shared" si="3"/>
        <v>38500</v>
      </c>
      <c r="J9" s="25"/>
      <c r="K9" s="65">
        <f t="shared" si="4"/>
        <v>54974</v>
      </c>
      <c r="L9" s="65">
        <f t="shared" si="5"/>
        <v>38481.799999999996</v>
      </c>
      <c r="M9" s="25"/>
      <c r="N9" s="65">
        <f t="shared" si="6"/>
        <v>54974</v>
      </c>
      <c r="O9" s="65">
        <f t="shared" si="7"/>
        <v>38481.799999999996</v>
      </c>
      <c r="P9" s="25"/>
      <c r="Q9" s="243">
        <v>27487</v>
      </c>
      <c r="R9" s="225">
        <v>21729</v>
      </c>
      <c r="S9" s="225">
        <v>21729</v>
      </c>
      <c r="T9" s="170">
        <v>21728.25</v>
      </c>
      <c r="U9" s="165">
        <v>21728.25</v>
      </c>
      <c r="V9" s="154">
        <v>16095</v>
      </c>
      <c r="W9" s="159">
        <v>16095</v>
      </c>
      <c r="X9" s="154">
        <v>13412</v>
      </c>
      <c r="Y9" s="138">
        <v>11662.5</v>
      </c>
      <c r="Z9" s="133">
        <v>11662.5</v>
      </c>
      <c r="AA9" s="131">
        <v>9330</v>
      </c>
      <c r="AB9" s="125">
        <f t="shared" ca="1" si="0"/>
        <v>1.2649914860324911</v>
      </c>
      <c r="AD9"/>
      <c r="AE9" s="203"/>
    </row>
    <row r="10" spans="1:31" s="126" customFormat="1" ht="24" customHeight="1" x14ac:dyDescent="0.35">
      <c r="A10" t="s">
        <v>58</v>
      </c>
      <c r="B10"/>
      <c r="C10" s="88" t="s">
        <v>5</v>
      </c>
      <c r="D10" s="80">
        <f t="shared" si="1"/>
        <v>92400</v>
      </c>
      <c r="E10" s="81">
        <f t="shared" si="1"/>
        <v>64700</v>
      </c>
      <c r="F10" s="3"/>
      <c r="G10" s="25"/>
      <c r="H10" s="30">
        <f t="shared" si="2"/>
        <v>92400</v>
      </c>
      <c r="I10" s="30">
        <f t="shared" si="3"/>
        <v>64700</v>
      </c>
      <c r="J10" s="25"/>
      <c r="K10" s="65">
        <f t="shared" si="4"/>
        <v>92342</v>
      </c>
      <c r="L10" s="65">
        <f t="shared" si="5"/>
        <v>64639.399999999994</v>
      </c>
      <c r="M10" s="25"/>
      <c r="N10" s="65">
        <f t="shared" si="6"/>
        <v>92342</v>
      </c>
      <c r="O10" s="65">
        <f t="shared" si="7"/>
        <v>64639.399999999994</v>
      </c>
      <c r="P10" s="25"/>
      <c r="Q10" s="243">
        <v>46171</v>
      </c>
      <c r="R10" s="225">
        <v>36498.600000000006</v>
      </c>
      <c r="S10" s="225">
        <v>36498.600000000006</v>
      </c>
      <c r="T10" s="170">
        <v>36498.600000000006</v>
      </c>
      <c r="U10" s="165">
        <v>36498.600000000006</v>
      </c>
      <c r="V10" s="154">
        <v>27036</v>
      </c>
      <c r="W10" s="159">
        <v>27036</v>
      </c>
      <c r="X10" s="154">
        <v>22530</v>
      </c>
      <c r="Y10" s="138">
        <v>19591.25</v>
      </c>
      <c r="Z10" s="133">
        <v>19591.25</v>
      </c>
      <c r="AA10" s="131">
        <v>15673</v>
      </c>
      <c r="AB10" s="125">
        <f t="shared" ca="1" si="0"/>
        <v>1.2650074249423264</v>
      </c>
      <c r="AD10"/>
      <c r="AE10" s="203"/>
    </row>
    <row r="11" spans="1:31" s="126" customFormat="1" ht="24" customHeight="1" x14ac:dyDescent="0.35">
      <c r="A11" t="s">
        <v>58</v>
      </c>
      <c r="B11"/>
      <c r="C11" s="88" t="s">
        <v>6</v>
      </c>
      <c r="D11" s="80">
        <f t="shared" si="1"/>
        <v>138500</v>
      </c>
      <c r="E11" s="81">
        <f t="shared" si="1"/>
        <v>96900</v>
      </c>
      <c r="F11" s="3"/>
      <c r="G11" s="25"/>
      <c r="H11" s="30">
        <f t="shared" si="2"/>
        <v>138500</v>
      </c>
      <c r="I11" s="30">
        <f t="shared" si="3"/>
        <v>96900</v>
      </c>
      <c r="J11" s="25"/>
      <c r="K11" s="65">
        <f t="shared" si="4"/>
        <v>138412</v>
      </c>
      <c r="L11" s="65">
        <f t="shared" si="5"/>
        <v>96888.4</v>
      </c>
      <c r="M11" s="25"/>
      <c r="N11" s="65">
        <f t="shared" si="6"/>
        <v>138412</v>
      </c>
      <c r="O11" s="65">
        <f t="shared" si="7"/>
        <v>96888.4</v>
      </c>
      <c r="P11" s="25"/>
      <c r="Q11" s="243">
        <v>69206</v>
      </c>
      <c r="R11" s="225">
        <v>54708</v>
      </c>
      <c r="S11" s="225">
        <v>54708</v>
      </c>
      <c r="T11" s="170">
        <v>54707.4</v>
      </c>
      <c r="U11" s="165">
        <v>54707.4</v>
      </c>
      <c r="V11" s="154">
        <v>40524</v>
      </c>
      <c r="W11" s="159">
        <v>40524</v>
      </c>
      <c r="X11" s="154">
        <v>33770</v>
      </c>
      <c r="Y11" s="138">
        <v>29365</v>
      </c>
      <c r="Z11" s="133">
        <v>29365</v>
      </c>
      <c r="AA11" s="131">
        <v>23492</v>
      </c>
      <c r="AB11" s="125">
        <f t="shared" ca="1" si="0"/>
        <v>1.2650069459676829</v>
      </c>
      <c r="AD11"/>
      <c r="AE11" s="203"/>
    </row>
    <row r="12" spans="1:31" s="126" customFormat="1" ht="24" customHeight="1" x14ac:dyDescent="0.35">
      <c r="A12" t="s">
        <v>58</v>
      </c>
      <c r="B12"/>
      <c r="C12" s="15"/>
      <c r="D12" s="68"/>
      <c r="E12" s="69"/>
      <c r="F12" s="3"/>
      <c r="G12" s="25"/>
      <c r="H12" s="30">
        <f t="shared" si="2"/>
        <v>0</v>
      </c>
      <c r="I12" s="30">
        <f t="shared" si="3"/>
        <v>0</v>
      </c>
      <c r="J12" s="25"/>
      <c r="K12" s="65">
        <f t="shared" si="4"/>
        <v>0</v>
      </c>
      <c r="L12" s="65">
        <f t="shared" si="5"/>
        <v>0</v>
      </c>
      <c r="M12" s="25"/>
      <c r="N12" s="65">
        <f t="shared" si="6"/>
        <v>0</v>
      </c>
      <c r="O12" s="65">
        <f t="shared" si="7"/>
        <v>0</v>
      </c>
      <c r="P12" s="25"/>
      <c r="Q12" s="170"/>
      <c r="R12" s="170">
        <v>0</v>
      </c>
      <c r="S12" s="170">
        <v>0</v>
      </c>
      <c r="T12" s="170">
        <v>0</v>
      </c>
      <c r="U12" s="165">
        <v>0</v>
      </c>
      <c r="V12" s="153"/>
      <c r="W12" s="153"/>
      <c r="X12" s="153"/>
      <c r="Y12" s="133">
        <v>0</v>
      </c>
      <c r="Z12" s="133">
        <v>0</v>
      </c>
      <c r="AA12" s="130"/>
      <c r="AB12" s="125"/>
      <c r="AD12"/>
      <c r="AE12" s="203"/>
    </row>
    <row r="13" spans="1:31" s="126" customFormat="1" ht="24" customHeight="1" x14ac:dyDescent="0.35">
      <c r="A13" t="s">
        <v>58</v>
      </c>
      <c r="B13"/>
      <c r="C13" s="70" t="s">
        <v>60</v>
      </c>
      <c r="D13" s="74"/>
      <c r="E13" s="75"/>
      <c r="F13" s="73"/>
      <c r="G13" s="25"/>
      <c r="H13" s="30">
        <f t="shared" si="2"/>
        <v>0</v>
      </c>
      <c r="I13" s="30">
        <f t="shared" si="3"/>
        <v>0</v>
      </c>
      <c r="J13" s="25"/>
      <c r="K13" s="65"/>
      <c r="L13" s="65"/>
      <c r="M13" s="25"/>
      <c r="N13" s="65"/>
      <c r="O13" s="65"/>
      <c r="P13" s="25"/>
      <c r="Q13" s="170"/>
      <c r="R13" s="170">
        <v>0</v>
      </c>
      <c r="S13" s="170">
        <v>0</v>
      </c>
      <c r="T13" s="170">
        <v>0</v>
      </c>
      <c r="U13" s="165">
        <v>0</v>
      </c>
      <c r="V13" s="153"/>
      <c r="W13" s="153"/>
      <c r="X13" s="153"/>
      <c r="Y13" s="133"/>
      <c r="Z13" s="133">
        <v>0</v>
      </c>
      <c r="AA13" s="130"/>
      <c r="AB13" s="125"/>
      <c r="AD13"/>
      <c r="AE13" s="203"/>
    </row>
    <row r="14" spans="1:31" s="126" customFormat="1" ht="24" customHeight="1" x14ac:dyDescent="0.35">
      <c r="A14" t="s">
        <v>58</v>
      </c>
      <c r="B14"/>
      <c r="C14" s="82" t="s">
        <v>7</v>
      </c>
      <c r="D14" s="80">
        <f t="shared" ref="D14:E21" si="8">H14</f>
        <v>55000</v>
      </c>
      <c r="E14" s="81">
        <f t="shared" si="8"/>
        <v>38500</v>
      </c>
      <c r="F14" s="3"/>
      <c r="G14" s="25"/>
      <c r="H14" s="30">
        <f t="shared" si="2"/>
        <v>55000</v>
      </c>
      <c r="I14" s="30">
        <f t="shared" si="3"/>
        <v>38500</v>
      </c>
      <c r="J14" s="134"/>
      <c r="K14" s="65">
        <f t="shared" si="4"/>
        <v>54974</v>
      </c>
      <c r="L14" s="65">
        <f t="shared" si="5"/>
        <v>38481.799999999996</v>
      </c>
      <c r="M14" s="8"/>
      <c r="N14" s="65">
        <f t="shared" si="6"/>
        <v>54974</v>
      </c>
      <c r="O14" s="65">
        <f t="shared" si="7"/>
        <v>38481.799999999996</v>
      </c>
      <c r="P14" s="25"/>
      <c r="Q14" s="243">
        <v>27487</v>
      </c>
      <c r="R14" s="225">
        <v>21729</v>
      </c>
      <c r="S14" s="225">
        <v>21729</v>
      </c>
      <c r="T14" s="170">
        <v>21728.25</v>
      </c>
      <c r="U14" s="165">
        <v>21728.25</v>
      </c>
      <c r="V14" s="154">
        <v>16095</v>
      </c>
      <c r="W14" s="159">
        <v>16095</v>
      </c>
      <c r="X14" s="154">
        <v>13412</v>
      </c>
      <c r="Y14" s="138">
        <v>11662.5</v>
      </c>
      <c r="Z14" s="133">
        <v>11662.5</v>
      </c>
      <c r="AA14" s="131">
        <v>9330</v>
      </c>
      <c r="AB14" s="125">
        <f t="shared" ref="AB14:AB21" ca="1" si="9">Q14/OFFSET(Q14,0,1)</f>
        <v>1.2649914860324911</v>
      </c>
      <c r="AD14"/>
      <c r="AE14" s="203"/>
    </row>
    <row r="15" spans="1:31" s="126" customFormat="1" ht="24" customHeight="1" x14ac:dyDescent="0.35">
      <c r="A15" t="s">
        <v>58</v>
      </c>
      <c r="B15"/>
      <c r="C15" s="82" t="s">
        <v>170</v>
      </c>
      <c r="D15" s="80">
        <f t="shared" si="8"/>
        <v>93900</v>
      </c>
      <c r="E15" s="81">
        <f t="shared" si="8"/>
        <v>65700</v>
      </c>
      <c r="F15" s="3"/>
      <c r="G15" s="25"/>
      <c r="H15" s="30">
        <f t="shared" si="2"/>
        <v>93900</v>
      </c>
      <c r="I15" s="30">
        <f t="shared" si="3"/>
        <v>65700</v>
      </c>
      <c r="J15" s="25"/>
      <c r="K15" s="65">
        <f t="shared" si="4"/>
        <v>93826</v>
      </c>
      <c r="L15" s="65">
        <f t="shared" si="5"/>
        <v>65678.2</v>
      </c>
      <c r="M15" s="25"/>
      <c r="N15" s="65">
        <f t="shared" si="6"/>
        <v>93826</v>
      </c>
      <c r="O15" s="65">
        <f t="shared" si="7"/>
        <v>65678.2</v>
      </c>
      <c r="P15" s="25"/>
      <c r="Q15" s="243">
        <v>46913</v>
      </c>
      <c r="R15" s="240">
        <v>42648</v>
      </c>
      <c r="S15" s="225">
        <v>37084.5</v>
      </c>
      <c r="T15" s="170">
        <v>37084.5</v>
      </c>
      <c r="U15" s="165">
        <v>37084.5</v>
      </c>
      <c r="V15" s="154">
        <v>27470</v>
      </c>
      <c r="W15" s="159">
        <v>27470</v>
      </c>
      <c r="X15" s="154">
        <v>22891</v>
      </c>
      <c r="Y15" s="138">
        <v>19905</v>
      </c>
      <c r="Z15" s="133">
        <v>19905</v>
      </c>
      <c r="AA15" s="131">
        <v>15924</v>
      </c>
      <c r="AB15" s="125">
        <f t="shared" ca="1" si="9"/>
        <v>1.1000046895516788</v>
      </c>
      <c r="AD15"/>
      <c r="AE15" s="203"/>
    </row>
    <row r="16" spans="1:31" s="126" customFormat="1" ht="24" customHeight="1" x14ac:dyDescent="0.35">
      <c r="A16" t="s">
        <v>58</v>
      </c>
      <c r="B16"/>
      <c r="C16" s="82" t="s">
        <v>9</v>
      </c>
      <c r="D16" s="80">
        <f t="shared" si="8"/>
        <v>186000</v>
      </c>
      <c r="E16" s="81">
        <f t="shared" si="8"/>
        <v>130200</v>
      </c>
      <c r="F16" s="3"/>
      <c r="G16" s="25"/>
      <c r="H16" s="30">
        <f t="shared" si="2"/>
        <v>186000</v>
      </c>
      <c r="I16" s="30">
        <f t="shared" si="3"/>
        <v>130200</v>
      </c>
      <c r="J16" s="25"/>
      <c r="K16" s="65">
        <f t="shared" si="4"/>
        <v>185972</v>
      </c>
      <c r="L16" s="65">
        <f t="shared" si="5"/>
        <v>130180.4</v>
      </c>
      <c r="M16" s="25"/>
      <c r="N16" s="65">
        <f t="shared" si="6"/>
        <v>185972</v>
      </c>
      <c r="O16" s="65">
        <f t="shared" si="7"/>
        <v>130180.4</v>
      </c>
      <c r="P16" s="25"/>
      <c r="Q16" s="243">
        <v>92986</v>
      </c>
      <c r="R16" s="225">
        <v>73507</v>
      </c>
      <c r="S16" s="225">
        <v>73507</v>
      </c>
      <c r="T16" s="170">
        <v>73506.150000000009</v>
      </c>
      <c r="U16" s="165">
        <v>73506.150000000009</v>
      </c>
      <c r="V16" s="154">
        <v>54449</v>
      </c>
      <c r="W16" s="159">
        <v>54449</v>
      </c>
      <c r="X16" s="154">
        <v>45374</v>
      </c>
      <c r="Y16" s="138">
        <v>39455</v>
      </c>
      <c r="Z16" s="133">
        <v>39455</v>
      </c>
      <c r="AA16" s="131">
        <v>31564</v>
      </c>
      <c r="AB16" s="125">
        <f t="shared" ca="1" si="9"/>
        <v>1.2649951705279769</v>
      </c>
      <c r="AD16"/>
      <c r="AE16" s="203"/>
    </row>
    <row r="17" spans="1:32" s="126" customFormat="1" ht="24" customHeight="1" x14ac:dyDescent="0.35">
      <c r="A17" t="s">
        <v>58</v>
      </c>
      <c r="B17"/>
      <c r="C17" s="82" t="s">
        <v>171</v>
      </c>
      <c r="D17" s="80">
        <f t="shared" si="8"/>
        <v>296800</v>
      </c>
      <c r="E17" s="81">
        <f t="shared" si="8"/>
        <v>207800</v>
      </c>
      <c r="F17" s="3"/>
      <c r="G17" s="25"/>
      <c r="H17" s="30">
        <f t="shared" si="2"/>
        <v>296800</v>
      </c>
      <c r="I17" s="30">
        <f t="shared" si="3"/>
        <v>207800</v>
      </c>
      <c r="J17" s="25"/>
      <c r="K17" s="65">
        <f t="shared" si="4"/>
        <v>296756</v>
      </c>
      <c r="L17" s="65">
        <f t="shared" si="5"/>
        <v>207729.19999999998</v>
      </c>
      <c r="M17" s="25"/>
      <c r="N17" s="65">
        <f t="shared" si="6"/>
        <v>296756</v>
      </c>
      <c r="O17" s="65">
        <f t="shared" si="7"/>
        <v>207729.19999999998</v>
      </c>
      <c r="P17" s="25"/>
      <c r="Q17" s="243">
        <v>148378</v>
      </c>
      <c r="R17" s="225">
        <v>117294.75000000001</v>
      </c>
      <c r="S17" s="225">
        <v>117294.75000000001</v>
      </c>
      <c r="T17" s="170">
        <v>117294.75000000001</v>
      </c>
      <c r="U17" s="165">
        <v>117294.75000000001</v>
      </c>
      <c r="V17" s="154">
        <v>86885</v>
      </c>
      <c r="W17" s="159">
        <v>86885</v>
      </c>
      <c r="X17" s="154">
        <v>72404</v>
      </c>
      <c r="Y17" s="138">
        <v>62960</v>
      </c>
      <c r="Z17" s="133">
        <v>62960</v>
      </c>
      <c r="AA17" s="131">
        <v>50368</v>
      </c>
      <c r="AB17" s="125">
        <f t="shared" ca="1" si="9"/>
        <v>1.2650012042312209</v>
      </c>
      <c r="AD17"/>
      <c r="AE17" s="203"/>
    </row>
    <row r="18" spans="1:32" s="126" customFormat="1" ht="24" customHeight="1" x14ac:dyDescent="0.35">
      <c r="A18" t="s">
        <v>58</v>
      </c>
      <c r="B18"/>
      <c r="C18" s="82" t="s">
        <v>11</v>
      </c>
      <c r="D18" s="80">
        <f t="shared" si="8"/>
        <v>55000</v>
      </c>
      <c r="E18" s="81">
        <f t="shared" si="8"/>
        <v>38500</v>
      </c>
      <c r="F18" s="3"/>
      <c r="G18" s="25"/>
      <c r="H18" s="30">
        <f t="shared" si="2"/>
        <v>55000</v>
      </c>
      <c r="I18" s="30">
        <f t="shared" si="3"/>
        <v>38500</v>
      </c>
      <c r="J18" s="25"/>
      <c r="K18" s="65">
        <f t="shared" si="4"/>
        <v>54974</v>
      </c>
      <c r="L18" s="65">
        <f t="shared" si="5"/>
        <v>38481.799999999996</v>
      </c>
      <c r="M18" s="25"/>
      <c r="N18" s="65">
        <f t="shared" si="6"/>
        <v>54974</v>
      </c>
      <c r="O18" s="65">
        <f t="shared" si="7"/>
        <v>38481.799999999996</v>
      </c>
      <c r="P18" s="25"/>
      <c r="Q18" s="243">
        <v>27487</v>
      </c>
      <c r="R18" s="225">
        <v>18894.600000000002</v>
      </c>
      <c r="S18" s="225">
        <v>18894.600000000002</v>
      </c>
      <c r="T18" s="170">
        <v>18894.600000000002</v>
      </c>
      <c r="U18" s="165">
        <v>18894.600000000002</v>
      </c>
      <c r="V18" s="154">
        <v>13996</v>
      </c>
      <c r="W18" s="159">
        <v>13996</v>
      </c>
      <c r="X18" s="154">
        <v>11663</v>
      </c>
      <c r="Y18" s="138">
        <v>10141.25</v>
      </c>
      <c r="Z18" s="133">
        <v>10141.25</v>
      </c>
      <c r="AA18" s="131">
        <v>8113</v>
      </c>
      <c r="AB18" s="125">
        <f t="shared" ca="1" si="9"/>
        <v>1.4547542684153143</v>
      </c>
      <c r="AD18"/>
      <c r="AE18" s="203"/>
    </row>
    <row r="19" spans="1:32" s="126" customFormat="1" ht="24" customHeight="1" x14ac:dyDescent="0.35">
      <c r="A19" t="s">
        <v>58</v>
      </c>
      <c r="B19"/>
      <c r="C19" s="82" t="s">
        <v>12</v>
      </c>
      <c r="D19" s="80">
        <f t="shared" si="8"/>
        <v>93900</v>
      </c>
      <c r="E19" s="81">
        <f t="shared" si="8"/>
        <v>65700</v>
      </c>
      <c r="F19" s="3"/>
      <c r="G19" s="25"/>
      <c r="H19" s="30">
        <f t="shared" si="2"/>
        <v>93900</v>
      </c>
      <c r="I19" s="30">
        <f t="shared" si="3"/>
        <v>65700</v>
      </c>
      <c r="J19" s="25"/>
      <c r="K19" s="65">
        <f t="shared" si="4"/>
        <v>93826</v>
      </c>
      <c r="L19" s="65">
        <f t="shared" si="5"/>
        <v>65678.2</v>
      </c>
      <c r="M19" s="25"/>
      <c r="N19" s="65">
        <f t="shared" si="6"/>
        <v>93826</v>
      </c>
      <c r="O19" s="65">
        <f t="shared" si="7"/>
        <v>65678.2</v>
      </c>
      <c r="P19" s="25"/>
      <c r="Q19" s="243">
        <v>46913</v>
      </c>
      <c r="R19" s="240">
        <v>37088</v>
      </c>
      <c r="S19" s="225">
        <v>32251</v>
      </c>
      <c r="T19" s="170">
        <v>32250.15</v>
      </c>
      <c r="U19" s="165">
        <v>32250.15</v>
      </c>
      <c r="V19" s="154">
        <v>23889</v>
      </c>
      <c r="W19" s="159">
        <v>23889</v>
      </c>
      <c r="X19" s="154">
        <v>19907</v>
      </c>
      <c r="Y19" s="138">
        <v>17310</v>
      </c>
      <c r="Z19" s="133">
        <v>17310</v>
      </c>
      <c r="AA19" s="131">
        <v>13848</v>
      </c>
      <c r="AB19" s="125">
        <f t="shared" ca="1" si="9"/>
        <v>1.264910483175151</v>
      </c>
      <c r="AD19"/>
      <c r="AE19" s="203"/>
    </row>
    <row r="20" spans="1:32" s="126" customFormat="1" ht="24" customHeight="1" x14ac:dyDescent="0.35">
      <c r="A20" t="s">
        <v>58</v>
      </c>
      <c r="B20"/>
      <c r="C20" s="82" t="s">
        <v>13</v>
      </c>
      <c r="D20" s="80">
        <f t="shared" si="8"/>
        <v>186000</v>
      </c>
      <c r="E20" s="81">
        <f t="shared" si="8"/>
        <v>130200</v>
      </c>
      <c r="F20" s="3"/>
      <c r="G20" s="25"/>
      <c r="H20" s="30">
        <f t="shared" si="2"/>
        <v>186000</v>
      </c>
      <c r="I20" s="30">
        <f t="shared" si="3"/>
        <v>130200</v>
      </c>
      <c r="J20" s="25"/>
      <c r="K20" s="65">
        <f t="shared" si="4"/>
        <v>185972</v>
      </c>
      <c r="L20" s="65">
        <f t="shared" si="5"/>
        <v>130180.4</v>
      </c>
      <c r="M20" s="25"/>
      <c r="N20" s="65">
        <f t="shared" si="6"/>
        <v>185972</v>
      </c>
      <c r="O20" s="65">
        <f t="shared" si="7"/>
        <v>130180.4</v>
      </c>
      <c r="P20" s="25"/>
      <c r="Q20" s="243">
        <v>92986</v>
      </c>
      <c r="R20" s="240">
        <v>73504</v>
      </c>
      <c r="S20" s="225">
        <v>63915.750000000007</v>
      </c>
      <c r="T20" s="170">
        <v>63915.750000000007</v>
      </c>
      <c r="U20" s="165">
        <v>63915.750000000007</v>
      </c>
      <c r="V20" s="154">
        <v>47345</v>
      </c>
      <c r="W20" s="159">
        <v>47345</v>
      </c>
      <c r="X20" s="154">
        <v>39454</v>
      </c>
      <c r="Y20" s="138">
        <v>34307.5</v>
      </c>
      <c r="Z20" s="133">
        <v>34307.5</v>
      </c>
      <c r="AA20" s="131">
        <v>27446</v>
      </c>
      <c r="AB20" s="125">
        <f t="shared" ca="1" si="9"/>
        <v>1.2650468001741402</v>
      </c>
      <c r="AD20"/>
      <c r="AE20" s="203"/>
    </row>
    <row r="21" spans="1:32" s="126" customFormat="1" ht="24" customHeight="1" x14ac:dyDescent="0.35">
      <c r="A21" t="s">
        <v>58</v>
      </c>
      <c r="B21"/>
      <c r="C21" s="82" t="s">
        <v>14</v>
      </c>
      <c r="D21" s="80">
        <f t="shared" si="8"/>
        <v>296800</v>
      </c>
      <c r="E21" s="81">
        <f t="shared" si="8"/>
        <v>207800</v>
      </c>
      <c r="F21" s="3"/>
      <c r="G21" s="25"/>
      <c r="H21" s="30">
        <f t="shared" si="2"/>
        <v>296800</v>
      </c>
      <c r="I21" s="30">
        <f t="shared" si="3"/>
        <v>207800</v>
      </c>
      <c r="J21" s="25"/>
      <c r="K21" s="65">
        <f t="shared" si="4"/>
        <v>296756</v>
      </c>
      <c r="L21" s="65">
        <f t="shared" si="5"/>
        <v>207729.19999999998</v>
      </c>
      <c r="M21" s="25"/>
      <c r="N21" s="65">
        <f t="shared" si="6"/>
        <v>296756</v>
      </c>
      <c r="O21" s="65">
        <f t="shared" si="7"/>
        <v>207729.19999999998</v>
      </c>
      <c r="P21" s="25"/>
      <c r="Q21" s="243">
        <v>148378</v>
      </c>
      <c r="R21" s="225">
        <v>101996</v>
      </c>
      <c r="S21" s="225">
        <v>101996</v>
      </c>
      <c r="T21" s="170">
        <v>101995.20000000001</v>
      </c>
      <c r="U21" s="165">
        <v>101995.20000000001</v>
      </c>
      <c r="V21" s="154">
        <v>75552</v>
      </c>
      <c r="W21" s="159">
        <v>75552</v>
      </c>
      <c r="X21" s="154">
        <v>62960</v>
      </c>
      <c r="Y21" s="138">
        <v>54747.5</v>
      </c>
      <c r="Z21" s="133">
        <v>54747.5</v>
      </c>
      <c r="AA21" s="131">
        <v>43798</v>
      </c>
      <c r="AB21" s="125">
        <f t="shared" ca="1" si="9"/>
        <v>1.454743323267579</v>
      </c>
      <c r="AD21"/>
      <c r="AE21" s="203"/>
    </row>
    <row r="22" spans="1:32" s="126" customFormat="1" ht="24" customHeight="1" x14ac:dyDescent="0.35">
      <c r="A22" t="s">
        <v>58</v>
      </c>
      <c r="B22"/>
      <c r="C22" s="13"/>
      <c r="D22" s="68"/>
      <c r="E22" s="69"/>
      <c r="F22" s="3"/>
      <c r="G22" s="25"/>
      <c r="H22" s="30">
        <f t="shared" si="2"/>
        <v>0</v>
      </c>
      <c r="I22" s="30">
        <f t="shared" si="3"/>
        <v>0</v>
      </c>
      <c r="J22" s="25"/>
      <c r="K22" s="65">
        <f t="shared" si="4"/>
        <v>0</v>
      </c>
      <c r="L22" s="65">
        <f t="shared" si="5"/>
        <v>0</v>
      </c>
      <c r="M22" s="25"/>
      <c r="N22" s="65">
        <f t="shared" si="6"/>
        <v>0</v>
      </c>
      <c r="O22" s="65">
        <f t="shared" si="7"/>
        <v>0</v>
      </c>
      <c r="P22" s="25"/>
      <c r="Q22" s="170"/>
      <c r="R22" s="170">
        <v>0</v>
      </c>
      <c r="S22" s="170">
        <v>0</v>
      </c>
      <c r="T22" s="170">
        <v>0</v>
      </c>
      <c r="U22" s="165">
        <v>0</v>
      </c>
      <c r="V22" s="153"/>
      <c r="W22" s="153"/>
      <c r="X22" s="153"/>
      <c r="Y22" s="133">
        <v>0</v>
      </c>
      <c r="Z22" s="133">
        <v>0</v>
      </c>
      <c r="AA22" s="130"/>
      <c r="AB22" s="125"/>
      <c r="AD22"/>
      <c r="AE22" s="203"/>
    </row>
    <row r="23" spans="1:32" s="126" customFormat="1" ht="24" customHeight="1" x14ac:dyDescent="0.35">
      <c r="A23" t="s">
        <v>58</v>
      </c>
      <c r="B23"/>
      <c r="C23" s="70" t="s">
        <v>61</v>
      </c>
      <c r="D23" s="74"/>
      <c r="E23" s="75"/>
      <c r="F23" s="73"/>
      <c r="G23" s="25"/>
      <c r="H23" s="30">
        <f t="shared" si="2"/>
        <v>0</v>
      </c>
      <c r="I23" s="30">
        <f t="shared" si="3"/>
        <v>0</v>
      </c>
      <c r="J23" s="25"/>
      <c r="K23" s="65">
        <f t="shared" si="4"/>
        <v>0</v>
      </c>
      <c r="L23" s="65">
        <f t="shared" si="5"/>
        <v>0</v>
      </c>
      <c r="M23" s="25"/>
      <c r="N23" s="65">
        <f t="shared" si="6"/>
        <v>0</v>
      </c>
      <c r="O23" s="65">
        <f t="shared" si="7"/>
        <v>0</v>
      </c>
      <c r="P23" s="25"/>
      <c r="Q23" s="170"/>
      <c r="R23" s="170">
        <v>0</v>
      </c>
      <c r="S23" s="170">
        <v>0</v>
      </c>
      <c r="T23" s="170">
        <v>0</v>
      </c>
      <c r="U23" s="165">
        <v>0</v>
      </c>
      <c r="V23" s="153"/>
      <c r="W23" s="153"/>
      <c r="X23" s="153"/>
      <c r="Y23" s="133"/>
      <c r="Z23" s="133"/>
      <c r="AA23" s="130"/>
      <c r="AB23" s="125"/>
      <c r="AD23"/>
      <c r="AE23" s="203"/>
    </row>
    <row r="24" spans="1:32" s="126" customFormat="1" ht="24" customHeight="1" x14ac:dyDescent="0.35">
      <c r="A24" t="s">
        <v>58</v>
      </c>
      <c r="B24"/>
      <c r="C24" s="86" t="s">
        <v>15</v>
      </c>
      <c r="D24" s="80">
        <f t="shared" ref="D24:E29" si="10">H24</f>
        <v>59500</v>
      </c>
      <c r="E24" s="81">
        <f t="shared" si="10"/>
        <v>41700</v>
      </c>
      <c r="F24" s="5"/>
      <c r="G24" s="25"/>
      <c r="H24" s="30">
        <f t="shared" si="2"/>
        <v>59500</v>
      </c>
      <c r="I24" s="30">
        <f t="shared" si="3"/>
        <v>41700</v>
      </c>
      <c r="J24" s="25"/>
      <c r="K24" s="65">
        <f t="shared" si="4"/>
        <v>59442</v>
      </c>
      <c r="L24" s="65">
        <f t="shared" si="5"/>
        <v>41609.399999999994</v>
      </c>
      <c r="M24" s="25"/>
      <c r="N24" s="65">
        <f t="shared" si="6"/>
        <v>59442</v>
      </c>
      <c r="O24" s="65">
        <f t="shared" si="7"/>
        <v>41609.399999999994</v>
      </c>
      <c r="P24" s="25"/>
      <c r="Q24" s="243">
        <v>29721</v>
      </c>
      <c r="R24" s="225">
        <v>20429</v>
      </c>
      <c r="S24" s="225">
        <v>20429</v>
      </c>
      <c r="T24" s="170">
        <v>20428.2</v>
      </c>
      <c r="U24" s="165">
        <v>20428.2</v>
      </c>
      <c r="V24" s="154">
        <v>15132</v>
      </c>
      <c r="W24" s="159">
        <v>15132</v>
      </c>
      <c r="X24" s="154">
        <v>12610</v>
      </c>
      <c r="Y24" s="138">
        <v>10965</v>
      </c>
      <c r="Z24" s="133">
        <v>10965</v>
      </c>
      <c r="AA24" s="131">
        <v>8772</v>
      </c>
      <c r="AB24" s="125">
        <f t="shared" ref="AB24:AB29" ca="1" si="11">Q24/OFFSET(Q24,0,1)</f>
        <v>1.454843604679622</v>
      </c>
      <c r="AD24"/>
      <c r="AE24" s="203"/>
    </row>
    <row r="25" spans="1:32" s="126" customFormat="1" ht="24" customHeight="1" x14ac:dyDescent="0.35">
      <c r="A25" t="s">
        <v>58</v>
      </c>
      <c r="B25"/>
      <c r="C25" s="86" t="s">
        <v>16</v>
      </c>
      <c r="D25" s="80">
        <f t="shared" si="10"/>
        <v>104300</v>
      </c>
      <c r="E25" s="81">
        <f t="shared" si="10"/>
        <v>73100</v>
      </c>
      <c r="F25" s="5"/>
      <c r="G25" s="25"/>
      <c r="H25" s="30">
        <f t="shared" si="2"/>
        <v>104300</v>
      </c>
      <c r="I25" s="30">
        <f t="shared" si="3"/>
        <v>73100</v>
      </c>
      <c r="J25" s="25"/>
      <c r="K25" s="65">
        <f t="shared" si="4"/>
        <v>104296</v>
      </c>
      <c r="L25" s="65">
        <f t="shared" si="5"/>
        <v>73007.199999999997</v>
      </c>
      <c r="M25" s="25"/>
      <c r="N25" s="65">
        <f t="shared" si="6"/>
        <v>104296</v>
      </c>
      <c r="O25" s="65">
        <f t="shared" si="7"/>
        <v>73007.199999999997</v>
      </c>
      <c r="P25" s="25"/>
      <c r="Q25" s="243">
        <v>52148</v>
      </c>
      <c r="R25" s="225">
        <v>35847.9</v>
      </c>
      <c r="S25" s="225">
        <v>35847.9</v>
      </c>
      <c r="T25" s="170">
        <v>35847.9</v>
      </c>
      <c r="U25" s="165">
        <v>35847.9</v>
      </c>
      <c r="V25" s="154">
        <v>26554</v>
      </c>
      <c r="W25" s="159">
        <v>26554</v>
      </c>
      <c r="X25" s="154">
        <v>22128</v>
      </c>
      <c r="Y25" s="138">
        <v>19241.25</v>
      </c>
      <c r="Z25" s="133">
        <v>19241.25</v>
      </c>
      <c r="AA25" s="131">
        <v>15393</v>
      </c>
      <c r="AB25" s="125">
        <f t="shared" ca="1" si="11"/>
        <v>1.4547016701117779</v>
      </c>
      <c r="AD25"/>
      <c r="AE25" s="203"/>
    </row>
    <row r="26" spans="1:32" s="126" customFormat="1" ht="24" customHeight="1" x14ac:dyDescent="0.35">
      <c r="A26" t="s">
        <v>58</v>
      </c>
      <c r="B26"/>
      <c r="C26" s="86" t="s">
        <v>17</v>
      </c>
      <c r="D26" s="80">
        <f t="shared" si="10"/>
        <v>59500</v>
      </c>
      <c r="E26" s="81">
        <f t="shared" si="10"/>
        <v>41700</v>
      </c>
      <c r="F26" s="5"/>
      <c r="G26" s="25"/>
      <c r="H26" s="30">
        <f t="shared" si="2"/>
        <v>59500</v>
      </c>
      <c r="I26" s="30">
        <f t="shared" si="3"/>
        <v>41700</v>
      </c>
      <c r="J26" s="25"/>
      <c r="K26" s="65">
        <f t="shared" si="4"/>
        <v>59442</v>
      </c>
      <c r="L26" s="65">
        <f t="shared" si="5"/>
        <v>41609.399999999994</v>
      </c>
      <c r="M26" s="25"/>
      <c r="N26" s="65">
        <f t="shared" si="6"/>
        <v>59442</v>
      </c>
      <c r="O26" s="65">
        <f t="shared" si="7"/>
        <v>41609.399999999994</v>
      </c>
      <c r="P26" s="25"/>
      <c r="Q26" s="243">
        <v>29721</v>
      </c>
      <c r="R26" s="225">
        <v>20429</v>
      </c>
      <c r="S26" s="225">
        <v>20429</v>
      </c>
      <c r="T26" s="170">
        <v>20428.2</v>
      </c>
      <c r="U26" s="165">
        <v>20428.2</v>
      </c>
      <c r="V26" s="154">
        <v>15132</v>
      </c>
      <c r="W26" s="159">
        <v>15132</v>
      </c>
      <c r="X26" s="154">
        <v>12610</v>
      </c>
      <c r="Y26" s="138">
        <v>10965</v>
      </c>
      <c r="Z26" s="133">
        <v>10965</v>
      </c>
      <c r="AA26" s="131">
        <v>8772</v>
      </c>
      <c r="AB26" s="125">
        <f t="shared" ca="1" si="11"/>
        <v>1.454843604679622</v>
      </c>
      <c r="AD26"/>
      <c r="AE26" s="203"/>
    </row>
    <row r="27" spans="1:32" s="126" customFormat="1" ht="24" customHeight="1" x14ac:dyDescent="0.35">
      <c r="A27" t="s">
        <v>58</v>
      </c>
      <c r="B27"/>
      <c r="C27" s="86" t="s">
        <v>18</v>
      </c>
      <c r="D27" s="80">
        <f t="shared" si="10"/>
        <v>104300</v>
      </c>
      <c r="E27" s="81">
        <f t="shared" si="10"/>
        <v>73100</v>
      </c>
      <c r="F27" s="5"/>
      <c r="G27" s="25"/>
      <c r="H27" s="30">
        <f t="shared" si="2"/>
        <v>104300</v>
      </c>
      <c r="I27" s="30">
        <f t="shared" si="3"/>
        <v>73100</v>
      </c>
      <c r="J27" s="25"/>
      <c r="K27" s="65">
        <f t="shared" si="4"/>
        <v>104296</v>
      </c>
      <c r="L27" s="65">
        <f t="shared" si="5"/>
        <v>73007.199999999997</v>
      </c>
      <c r="M27" s="25"/>
      <c r="N27" s="65">
        <f t="shared" si="6"/>
        <v>104296</v>
      </c>
      <c r="O27" s="65">
        <f t="shared" si="7"/>
        <v>73007.199999999997</v>
      </c>
      <c r="P27" s="25"/>
      <c r="Q27" s="243">
        <v>52148</v>
      </c>
      <c r="R27" s="225">
        <v>35846</v>
      </c>
      <c r="S27" s="225">
        <v>35846</v>
      </c>
      <c r="T27" s="170">
        <v>35845.200000000004</v>
      </c>
      <c r="U27" s="165">
        <v>35845.200000000004</v>
      </c>
      <c r="V27" s="154">
        <v>26552</v>
      </c>
      <c r="W27" s="159">
        <v>26552</v>
      </c>
      <c r="X27" s="154">
        <v>22126</v>
      </c>
      <c r="Y27" s="138">
        <v>19240</v>
      </c>
      <c r="Z27" s="133">
        <v>19240</v>
      </c>
      <c r="AA27" s="131">
        <v>15392</v>
      </c>
      <c r="AB27" s="125">
        <f t="shared" ca="1" si="11"/>
        <v>1.4547787758745745</v>
      </c>
      <c r="AD27"/>
      <c r="AE27" s="203"/>
    </row>
    <row r="28" spans="1:32" s="126" customFormat="1" ht="24" customHeight="1" x14ac:dyDescent="0.35">
      <c r="A28" t="s">
        <v>58</v>
      </c>
      <c r="B28"/>
      <c r="C28" s="86" t="s">
        <v>19</v>
      </c>
      <c r="D28" s="80">
        <f t="shared" si="10"/>
        <v>59500</v>
      </c>
      <c r="E28" s="81">
        <f t="shared" si="10"/>
        <v>41700</v>
      </c>
      <c r="F28" s="5"/>
      <c r="G28" s="25"/>
      <c r="H28" s="30">
        <f t="shared" si="2"/>
        <v>59500</v>
      </c>
      <c r="I28" s="30">
        <f t="shared" si="3"/>
        <v>41700</v>
      </c>
      <c r="J28" s="25"/>
      <c r="K28" s="65">
        <f t="shared" si="4"/>
        <v>59442</v>
      </c>
      <c r="L28" s="65">
        <f t="shared" si="5"/>
        <v>41609.399999999994</v>
      </c>
      <c r="M28" s="25"/>
      <c r="N28" s="65">
        <f t="shared" si="6"/>
        <v>59442</v>
      </c>
      <c r="O28" s="65">
        <f t="shared" si="7"/>
        <v>41609.399999999994</v>
      </c>
      <c r="P28" s="25"/>
      <c r="Q28" s="243">
        <v>29721</v>
      </c>
      <c r="R28" s="225">
        <v>23495</v>
      </c>
      <c r="S28" s="225">
        <v>23495</v>
      </c>
      <c r="T28" s="170">
        <v>23494.050000000003</v>
      </c>
      <c r="U28" s="165">
        <v>23494.050000000003</v>
      </c>
      <c r="V28" s="154">
        <v>17403</v>
      </c>
      <c r="W28" s="159">
        <v>17403</v>
      </c>
      <c r="X28" s="154">
        <v>14502</v>
      </c>
      <c r="Y28" s="138">
        <v>12610</v>
      </c>
      <c r="Z28" s="133">
        <v>12610</v>
      </c>
      <c r="AA28" s="131">
        <v>10088</v>
      </c>
      <c r="AB28" s="125">
        <f t="shared" ca="1" si="11"/>
        <v>1.2649925516067249</v>
      </c>
      <c r="AD28"/>
      <c r="AE28" s="203"/>
    </row>
    <row r="29" spans="1:32" s="126" customFormat="1" ht="24" customHeight="1" x14ac:dyDescent="0.35">
      <c r="A29" t="s">
        <v>58</v>
      </c>
      <c r="B29"/>
      <c r="C29" s="83" t="s">
        <v>20</v>
      </c>
      <c r="D29" s="80">
        <f t="shared" si="10"/>
        <v>104300</v>
      </c>
      <c r="E29" s="81">
        <f t="shared" si="10"/>
        <v>73100</v>
      </c>
      <c r="F29" s="5"/>
      <c r="G29" s="25"/>
      <c r="H29" s="30">
        <f t="shared" si="2"/>
        <v>104300</v>
      </c>
      <c r="I29" s="30">
        <f t="shared" si="3"/>
        <v>73100</v>
      </c>
      <c r="J29" s="25"/>
      <c r="K29" s="65">
        <f t="shared" si="4"/>
        <v>104296</v>
      </c>
      <c r="L29" s="65">
        <f t="shared" si="5"/>
        <v>73007.199999999997</v>
      </c>
      <c r="M29" s="25"/>
      <c r="N29" s="65">
        <f t="shared" si="6"/>
        <v>104296</v>
      </c>
      <c r="O29" s="65">
        <f t="shared" si="7"/>
        <v>73007.199999999997</v>
      </c>
      <c r="P29" s="25"/>
      <c r="Q29" s="243">
        <v>52148</v>
      </c>
      <c r="R29" s="225">
        <v>41224</v>
      </c>
      <c r="S29" s="225">
        <v>41224</v>
      </c>
      <c r="T29" s="170">
        <v>41223.600000000006</v>
      </c>
      <c r="U29" s="165">
        <v>41223.600000000006</v>
      </c>
      <c r="V29" s="154">
        <v>30536</v>
      </c>
      <c r="W29" s="159">
        <v>30536</v>
      </c>
      <c r="X29" s="154">
        <v>25446</v>
      </c>
      <c r="Y29" s="138">
        <v>22126.25</v>
      </c>
      <c r="Z29" s="133">
        <v>22126.25</v>
      </c>
      <c r="AA29" s="131">
        <v>17701</v>
      </c>
      <c r="AB29" s="125">
        <f t="shared" ca="1" si="11"/>
        <v>1.2649912672229768</v>
      </c>
      <c r="AD29" t="s">
        <v>276</v>
      </c>
      <c r="AE29" s="203"/>
    </row>
    <row r="30" spans="1:32" s="126" customFormat="1" ht="24" customHeight="1" x14ac:dyDescent="0.35">
      <c r="A30" t="s">
        <v>58</v>
      </c>
      <c r="B30"/>
      <c r="C30" s="9"/>
      <c r="D30" s="68"/>
      <c r="E30" s="69"/>
      <c r="F30" s="5"/>
      <c r="G30" s="25"/>
      <c r="H30" s="30">
        <f t="shared" si="2"/>
        <v>0</v>
      </c>
      <c r="I30" s="30">
        <f t="shared" si="3"/>
        <v>0</v>
      </c>
      <c r="J30" s="25"/>
      <c r="K30" s="65">
        <f t="shared" si="4"/>
        <v>0</v>
      </c>
      <c r="L30" s="65">
        <f t="shared" si="5"/>
        <v>0</v>
      </c>
      <c r="M30" s="25"/>
      <c r="N30" s="65">
        <f t="shared" si="6"/>
        <v>0</v>
      </c>
      <c r="O30" s="65">
        <f t="shared" si="7"/>
        <v>0</v>
      </c>
      <c r="P30" s="25"/>
      <c r="Q30" s="170"/>
      <c r="R30" s="170"/>
      <c r="S30" s="170">
        <v>0</v>
      </c>
      <c r="T30" s="170">
        <v>0</v>
      </c>
      <c r="U30" s="165">
        <v>0</v>
      </c>
      <c r="V30" s="153"/>
      <c r="W30" s="153"/>
      <c r="X30" s="153"/>
      <c r="Y30" s="133">
        <v>0</v>
      </c>
      <c r="Z30" s="133">
        <v>0</v>
      </c>
      <c r="AA30" s="130"/>
      <c r="AB30" s="125"/>
      <c r="AD30"/>
      <c r="AE30" s="203"/>
    </row>
    <row r="31" spans="1:32" s="126" customFormat="1" ht="24" customHeight="1" x14ac:dyDescent="0.35">
      <c r="A31" t="s">
        <v>58</v>
      </c>
      <c r="B31"/>
      <c r="C31" s="70" t="s">
        <v>65</v>
      </c>
      <c r="D31" s="74"/>
      <c r="E31" s="75"/>
      <c r="F31" s="73"/>
      <c r="G31" s="18"/>
      <c r="H31" s="30">
        <f t="shared" si="2"/>
        <v>0</v>
      </c>
      <c r="I31" s="30">
        <f t="shared" si="3"/>
        <v>0</v>
      </c>
      <c r="J31" s="25"/>
      <c r="K31" s="65">
        <f t="shared" si="4"/>
        <v>0</v>
      </c>
      <c r="L31" s="65">
        <f t="shared" si="5"/>
        <v>0</v>
      </c>
      <c r="M31" s="18"/>
      <c r="N31" s="65">
        <f>Q31*$N$5</f>
        <v>0</v>
      </c>
      <c r="O31" s="65">
        <f>Q31*$O$5</f>
        <v>0</v>
      </c>
      <c r="P31" s="18"/>
      <c r="Q31" s="170"/>
      <c r="R31" s="170"/>
      <c r="S31" s="170">
        <v>0</v>
      </c>
      <c r="T31" s="170">
        <v>0</v>
      </c>
      <c r="U31" s="165">
        <v>0</v>
      </c>
      <c r="V31" s="153"/>
      <c r="W31" s="153"/>
      <c r="X31" s="153"/>
      <c r="Y31" s="133"/>
      <c r="Z31" s="133"/>
      <c r="AA31" s="127"/>
      <c r="AB31" s="125"/>
      <c r="AD31"/>
      <c r="AE31" s="203"/>
    </row>
    <row r="32" spans="1:32" s="126" customFormat="1" ht="24" customHeight="1" x14ac:dyDescent="0.35">
      <c r="A32" t="s">
        <v>58</v>
      </c>
      <c r="B32"/>
      <c r="C32" s="82" t="s">
        <v>66</v>
      </c>
      <c r="D32" s="80">
        <f t="shared" ref="D32:E32" si="12">H32</f>
        <v>133000</v>
      </c>
      <c r="E32" s="81">
        <f t="shared" si="12"/>
        <v>93100</v>
      </c>
      <c r="F32" s="3"/>
      <c r="G32" s="18"/>
      <c r="H32" s="30">
        <f t="shared" si="2"/>
        <v>133000</v>
      </c>
      <c r="I32" s="30">
        <f t="shared" si="3"/>
        <v>93100</v>
      </c>
      <c r="J32" s="25"/>
      <c r="K32" s="65">
        <f t="shared" si="4"/>
        <v>132980</v>
      </c>
      <c r="L32" s="65">
        <f t="shared" si="5"/>
        <v>93086</v>
      </c>
      <c r="M32" s="18"/>
      <c r="N32" s="65">
        <f>Q32*$N$5</f>
        <v>132980</v>
      </c>
      <c r="O32" s="65">
        <f>Q32*$O$5</f>
        <v>93086</v>
      </c>
      <c r="P32" s="18"/>
      <c r="Q32" s="243">
        <v>66490</v>
      </c>
      <c r="R32" s="225">
        <v>52560.9</v>
      </c>
      <c r="S32" s="225">
        <v>52560.9</v>
      </c>
      <c r="T32" s="170">
        <v>52560.9</v>
      </c>
      <c r="U32" s="165">
        <v>52560.9</v>
      </c>
      <c r="V32" s="154">
        <v>38934</v>
      </c>
      <c r="W32" s="159">
        <v>38934</v>
      </c>
      <c r="X32" s="154">
        <v>32445</v>
      </c>
      <c r="Y32" s="138">
        <v>28212.5</v>
      </c>
      <c r="Z32" s="133">
        <v>28212.5</v>
      </c>
      <c r="AA32" s="131">
        <v>22570</v>
      </c>
      <c r="AB32" s="125">
        <f ca="1">Q32/OFFSET(Q32,0,1)</f>
        <v>1.2650087802910528</v>
      </c>
      <c r="AD32"/>
      <c r="AE32" s="203" t="s">
        <v>116</v>
      </c>
      <c r="AF32" s="126">
        <v>22374</v>
      </c>
    </row>
    <row r="33" spans="1:32" s="126" customFormat="1" ht="24" customHeight="1" x14ac:dyDescent="0.35">
      <c r="A33"/>
      <c r="B33"/>
      <c r="C33" s="13"/>
      <c r="D33" s="68"/>
      <c r="E33" s="69"/>
      <c r="F33" s="3"/>
      <c r="G33" s="18"/>
      <c r="H33" s="30">
        <f t="shared" si="2"/>
        <v>0</v>
      </c>
      <c r="I33" s="30">
        <f t="shared" si="3"/>
        <v>0</v>
      </c>
      <c r="J33" s="25"/>
      <c r="K33" s="65">
        <f t="shared" si="4"/>
        <v>0</v>
      </c>
      <c r="L33" s="65">
        <f t="shared" si="5"/>
        <v>0</v>
      </c>
      <c r="M33" s="18"/>
      <c r="N33" s="65"/>
      <c r="O33" s="65"/>
      <c r="P33" s="18"/>
      <c r="Q33" s="170"/>
      <c r="R33" s="170"/>
      <c r="S33" s="170">
        <v>0</v>
      </c>
      <c r="T33" s="170">
        <v>0</v>
      </c>
      <c r="U33" s="165">
        <v>0</v>
      </c>
      <c r="V33" s="153"/>
      <c r="W33" s="153"/>
      <c r="X33" s="153"/>
      <c r="Y33" s="133">
        <v>0</v>
      </c>
      <c r="Z33" s="133">
        <v>0</v>
      </c>
      <c r="AA33" s="127"/>
      <c r="AB33" s="125"/>
      <c r="AD33"/>
      <c r="AE33" s="203" t="s">
        <v>117</v>
      </c>
      <c r="AF33" s="126">
        <v>37290</v>
      </c>
    </row>
    <row r="34" spans="1:32" s="126" customFormat="1" ht="24" customHeight="1" x14ac:dyDescent="0.35">
      <c r="A34" t="s">
        <v>58</v>
      </c>
      <c r="B34"/>
      <c r="C34" s="13"/>
      <c r="D34" s="68"/>
      <c r="E34" s="69"/>
      <c r="F34" s="3"/>
      <c r="G34" s="18"/>
      <c r="H34" s="30">
        <f t="shared" si="2"/>
        <v>0</v>
      </c>
      <c r="I34" s="30">
        <f t="shared" si="3"/>
        <v>0</v>
      </c>
      <c r="J34" s="25"/>
      <c r="K34" s="65">
        <f t="shared" si="4"/>
        <v>0</v>
      </c>
      <c r="L34" s="65">
        <f t="shared" si="5"/>
        <v>0</v>
      </c>
      <c r="M34" s="18"/>
      <c r="N34" s="65">
        <f>Q34*$N$5</f>
        <v>0</v>
      </c>
      <c r="O34" s="65">
        <f>Q34*$O$5</f>
        <v>0</v>
      </c>
      <c r="P34" s="18"/>
      <c r="Q34" s="170"/>
      <c r="R34" s="170"/>
      <c r="S34" s="170">
        <v>0</v>
      </c>
      <c r="T34" s="170">
        <v>0</v>
      </c>
      <c r="U34" s="165">
        <v>0</v>
      </c>
      <c r="V34" s="153"/>
      <c r="W34" s="153">
        <v>0</v>
      </c>
      <c r="X34" s="153">
        <v>0</v>
      </c>
      <c r="Y34" s="133">
        <v>0</v>
      </c>
      <c r="Z34" s="133">
        <v>0</v>
      </c>
      <c r="AA34" s="127"/>
      <c r="AB34" s="125"/>
      <c r="AD34"/>
      <c r="AE34" s="203" t="s">
        <v>118</v>
      </c>
      <c r="AF34" s="126">
        <v>44748</v>
      </c>
    </row>
    <row r="35" spans="1:32" s="126" customFormat="1" ht="24" hidden="1" customHeight="1" x14ac:dyDescent="0.35">
      <c r="A35"/>
      <c r="B35"/>
      <c r="C35" s="13"/>
      <c r="D35" s="68"/>
      <c r="E35" s="69"/>
      <c r="F35" s="3"/>
      <c r="G35" s="18"/>
      <c r="H35" s="30">
        <f t="shared" si="2"/>
        <v>0</v>
      </c>
      <c r="I35" s="30">
        <f t="shared" si="3"/>
        <v>0</v>
      </c>
      <c r="J35" s="25"/>
      <c r="K35" s="65"/>
      <c r="L35" s="65"/>
      <c r="M35" s="18"/>
      <c r="N35" s="65"/>
      <c r="O35" s="65"/>
      <c r="P35" s="18"/>
      <c r="Q35" s="170"/>
      <c r="R35" s="170"/>
      <c r="S35" s="170">
        <v>0</v>
      </c>
      <c r="T35" s="170">
        <v>0</v>
      </c>
      <c r="U35" s="165">
        <v>0</v>
      </c>
      <c r="V35" s="153"/>
      <c r="W35" s="153"/>
      <c r="X35" s="153"/>
      <c r="Y35" s="133"/>
      <c r="Z35" s="133"/>
      <c r="AA35" s="127"/>
      <c r="AB35" s="125"/>
      <c r="AD35"/>
      <c r="AE35" s="203" t="s">
        <v>225</v>
      </c>
      <c r="AF35" s="126">
        <v>67122</v>
      </c>
    </row>
    <row r="36" spans="1:32" s="126" customFormat="1" ht="24" customHeight="1" x14ac:dyDescent="0.35">
      <c r="A36" t="s">
        <v>58</v>
      </c>
      <c r="B36"/>
      <c r="C36" s="70" t="s">
        <v>52</v>
      </c>
      <c r="D36" s="74"/>
      <c r="E36" s="75"/>
      <c r="F36" s="73"/>
      <c r="G36" s="25"/>
      <c r="H36" s="30">
        <f t="shared" si="2"/>
        <v>0</v>
      </c>
      <c r="I36" s="30">
        <f t="shared" si="3"/>
        <v>0</v>
      </c>
      <c r="J36" s="25"/>
      <c r="K36" s="65">
        <f t="shared" si="4"/>
        <v>0</v>
      </c>
      <c r="L36" s="65">
        <f t="shared" si="5"/>
        <v>0</v>
      </c>
      <c r="M36" s="25"/>
      <c r="N36" s="65">
        <f t="shared" si="6"/>
        <v>0</v>
      </c>
      <c r="O36" s="65">
        <f t="shared" si="7"/>
        <v>0</v>
      </c>
      <c r="P36" s="25"/>
      <c r="Q36" s="170"/>
      <c r="R36" s="170"/>
      <c r="S36" s="170">
        <v>0</v>
      </c>
      <c r="T36" s="170">
        <v>0</v>
      </c>
      <c r="U36" s="165">
        <v>0</v>
      </c>
      <c r="V36" s="153"/>
      <c r="W36" s="153"/>
      <c r="X36" s="153"/>
      <c r="Y36" s="133"/>
      <c r="Z36" s="133"/>
      <c r="AA36" s="130"/>
      <c r="AB36" s="125"/>
      <c r="AD36"/>
      <c r="AE36" s="203"/>
    </row>
    <row r="37" spans="1:32" s="126" customFormat="1" ht="24" customHeight="1" x14ac:dyDescent="0.35">
      <c r="A37" t="s">
        <v>58</v>
      </c>
      <c r="B37"/>
      <c r="C37" s="83" t="s">
        <v>76</v>
      </c>
      <c r="D37" s="80">
        <f t="shared" ref="D37:E47" si="13">H37</f>
        <v>25500</v>
      </c>
      <c r="E37" s="81">
        <f t="shared" si="13"/>
        <v>17800</v>
      </c>
      <c r="F37" s="5"/>
      <c r="G37" s="25"/>
      <c r="H37" s="30">
        <f t="shared" si="2"/>
        <v>25500</v>
      </c>
      <c r="I37" s="30">
        <f t="shared" si="3"/>
        <v>17800</v>
      </c>
      <c r="J37" s="25"/>
      <c r="K37" s="65">
        <f t="shared" si="4"/>
        <v>25408.35</v>
      </c>
      <c r="L37" s="65">
        <f t="shared" si="5"/>
        <v>17785.844999999998</v>
      </c>
      <c r="M37" s="25"/>
      <c r="N37" s="65">
        <f t="shared" si="6"/>
        <v>25408.35</v>
      </c>
      <c r="O37" s="65">
        <f t="shared" si="7"/>
        <v>17785.844999999998</v>
      </c>
      <c r="P37" s="25"/>
      <c r="Q37" s="243">
        <v>12704.174999999999</v>
      </c>
      <c r="R37" s="225">
        <v>8761.5</v>
      </c>
      <c r="S37" s="225">
        <v>8761.5</v>
      </c>
      <c r="T37" s="170">
        <v>8761.5</v>
      </c>
      <c r="U37" s="165">
        <v>8761.5</v>
      </c>
      <c r="V37" s="154">
        <v>6490</v>
      </c>
      <c r="W37" s="159">
        <v>6490</v>
      </c>
      <c r="X37" s="154">
        <v>5408</v>
      </c>
      <c r="Y37" s="138">
        <v>4702.5</v>
      </c>
      <c r="Z37" s="133">
        <v>4702.5</v>
      </c>
      <c r="AA37" s="131">
        <v>3762</v>
      </c>
      <c r="AB37" s="125">
        <f t="shared" ref="AB37:AB47" ca="1" si="14">Q37/OFFSET(Q37,0,1)</f>
        <v>1.45</v>
      </c>
      <c r="AD37"/>
      <c r="AE37" s="203"/>
    </row>
    <row r="38" spans="1:32" s="126" customFormat="1" ht="24" customHeight="1" x14ac:dyDescent="0.35">
      <c r="A38" t="s">
        <v>58</v>
      </c>
      <c r="B38"/>
      <c r="C38" s="83" t="s">
        <v>78</v>
      </c>
      <c r="D38" s="80">
        <f t="shared" si="13"/>
        <v>40900</v>
      </c>
      <c r="E38" s="81">
        <f t="shared" si="13"/>
        <v>28600</v>
      </c>
      <c r="F38" s="3"/>
      <c r="G38" s="25"/>
      <c r="H38" s="30">
        <f t="shared" si="2"/>
        <v>40900</v>
      </c>
      <c r="I38" s="30">
        <f t="shared" si="3"/>
        <v>28600</v>
      </c>
      <c r="J38" s="25"/>
      <c r="K38" s="65">
        <f t="shared" si="4"/>
        <v>40814</v>
      </c>
      <c r="L38" s="65">
        <f t="shared" si="5"/>
        <v>28569.8</v>
      </c>
      <c r="M38" s="25"/>
      <c r="N38" s="65">
        <f t="shared" si="6"/>
        <v>40814</v>
      </c>
      <c r="O38" s="65">
        <f t="shared" si="7"/>
        <v>28569.8</v>
      </c>
      <c r="P38" s="25"/>
      <c r="Q38" s="243">
        <v>20407</v>
      </c>
      <c r="R38" s="225">
        <v>14027.85</v>
      </c>
      <c r="S38" s="225">
        <v>14027.85</v>
      </c>
      <c r="T38" s="170">
        <v>14027.85</v>
      </c>
      <c r="U38" s="165">
        <v>14027.85</v>
      </c>
      <c r="V38" s="154">
        <v>10391</v>
      </c>
      <c r="W38" s="159">
        <v>10391</v>
      </c>
      <c r="X38" s="154">
        <v>8659</v>
      </c>
      <c r="Y38" s="138">
        <v>7528.75</v>
      </c>
      <c r="Z38" s="133">
        <v>7528.75</v>
      </c>
      <c r="AA38" s="131">
        <v>6023</v>
      </c>
      <c r="AB38" s="125">
        <f t="shared" ca="1" si="14"/>
        <v>1.4547489458470115</v>
      </c>
      <c r="AD38"/>
      <c r="AE38" s="203"/>
    </row>
    <row r="39" spans="1:32" s="126" customFormat="1" ht="24" customHeight="1" x14ac:dyDescent="0.35">
      <c r="A39" t="s">
        <v>58</v>
      </c>
      <c r="B39"/>
      <c r="C39" s="83" t="s">
        <v>79</v>
      </c>
      <c r="D39" s="80">
        <f t="shared" si="13"/>
        <v>67700</v>
      </c>
      <c r="E39" s="81">
        <f t="shared" si="13"/>
        <v>47400</v>
      </c>
      <c r="F39" s="3"/>
      <c r="G39" s="25"/>
      <c r="H39" s="30">
        <f t="shared" si="2"/>
        <v>67700</v>
      </c>
      <c r="I39" s="30">
        <f t="shared" si="3"/>
        <v>47400</v>
      </c>
      <c r="J39" s="25"/>
      <c r="K39" s="65">
        <f t="shared" si="4"/>
        <v>67642</v>
      </c>
      <c r="L39" s="65">
        <f t="shared" si="5"/>
        <v>47349.399999999994</v>
      </c>
      <c r="M39" s="25"/>
      <c r="N39" s="65">
        <f t="shared" si="6"/>
        <v>67642</v>
      </c>
      <c r="O39" s="65">
        <f t="shared" si="7"/>
        <v>47349.399999999994</v>
      </c>
      <c r="P39" s="25"/>
      <c r="Q39" s="243">
        <v>33821</v>
      </c>
      <c r="R39" s="225">
        <v>23249.7</v>
      </c>
      <c r="S39" s="225">
        <v>23249.7</v>
      </c>
      <c r="T39" s="170">
        <v>23249.7</v>
      </c>
      <c r="U39" s="165">
        <v>23249.7</v>
      </c>
      <c r="V39" s="154">
        <v>17222</v>
      </c>
      <c r="W39" s="159">
        <v>17222</v>
      </c>
      <c r="X39" s="154">
        <v>14351</v>
      </c>
      <c r="Y39" s="138">
        <v>12478.75</v>
      </c>
      <c r="Z39" s="133">
        <v>12478.75</v>
      </c>
      <c r="AA39" s="131">
        <v>9983</v>
      </c>
      <c r="AB39" s="125">
        <f t="shared" ca="1" si="14"/>
        <v>1.4546854368013351</v>
      </c>
      <c r="AD39"/>
      <c r="AE39" s="203"/>
    </row>
    <row r="40" spans="1:32" s="126" customFormat="1" ht="24" customHeight="1" x14ac:dyDescent="0.35">
      <c r="A40" t="s">
        <v>58</v>
      </c>
      <c r="B40"/>
      <c r="C40" s="83" t="s">
        <v>80</v>
      </c>
      <c r="D40" s="80">
        <f t="shared" si="13"/>
        <v>143000</v>
      </c>
      <c r="E40" s="81">
        <f t="shared" si="13"/>
        <v>100100</v>
      </c>
      <c r="F40" s="3"/>
      <c r="G40" s="25"/>
      <c r="H40" s="30">
        <f t="shared" si="2"/>
        <v>143000</v>
      </c>
      <c r="I40" s="30">
        <f t="shared" si="3"/>
        <v>100100</v>
      </c>
      <c r="J40" s="25"/>
      <c r="K40" s="65">
        <f t="shared" si="4"/>
        <v>142960</v>
      </c>
      <c r="L40" s="65">
        <f t="shared" si="5"/>
        <v>100072</v>
      </c>
      <c r="M40" s="25"/>
      <c r="N40" s="65">
        <f t="shared" si="6"/>
        <v>142960</v>
      </c>
      <c r="O40" s="65">
        <f t="shared" si="7"/>
        <v>100072</v>
      </c>
      <c r="P40" s="25"/>
      <c r="Q40" s="243">
        <v>71480</v>
      </c>
      <c r="R40" s="225">
        <v>49134.600000000006</v>
      </c>
      <c r="S40" s="225">
        <v>49134.600000000006</v>
      </c>
      <c r="T40" s="170">
        <v>49134.600000000006</v>
      </c>
      <c r="U40" s="165">
        <v>49134.600000000006</v>
      </c>
      <c r="V40" s="154">
        <v>36396</v>
      </c>
      <c r="W40" s="159">
        <v>36396</v>
      </c>
      <c r="X40" s="154">
        <v>30330</v>
      </c>
      <c r="Y40" s="138">
        <v>26373.75</v>
      </c>
      <c r="Z40" s="133">
        <v>26373.75</v>
      </c>
      <c r="AA40" s="131">
        <v>21099</v>
      </c>
      <c r="AB40" s="125">
        <f t="shared" ca="1" si="14"/>
        <v>1.4547793204788477</v>
      </c>
      <c r="AD40"/>
      <c r="AE40" s="203"/>
    </row>
    <row r="41" spans="1:32" s="126" customFormat="1" ht="24" customHeight="1" x14ac:dyDescent="0.35">
      <c r="A41" t="s">
        <v>58</v>
      </c>
      <c r="B41"/>
      <c r="C41" s="83" t="s">
        <v>81</v>
      </c>
      <c r="D41" s="80">
        <f t="shared" si="13"/>
        <v>275700</v>
      </c>
      <c r="E41" s="81">
        <f t="shared" si="13"/>
        <v>193000</v>
      </c>
      <c r="F41" s="3"/>
      <c r="G41" s="25"/>
      <c r="H41" s="30">
        <f t="shared" si="2"/>
        <v>275700</v>
      </c>
      <c r="I41" s="30">
        <f t="shared" si="3"/>
        <v>193000</v>
      </c>
      <c r="J41" s="25"/>
      <c r="K41" s="65">
        <f t="shared" si="4"/>
        <v>275620</v>
      </c>
      <c r="L41" s="65">
        <f t="shared" si="5"/>
        <v>192934</v>
      </c>
      <c r="M41" s="25"/>
      <c r="N41" s="65">
        <f t="shared" si="6"/>
        <v>275620</v>
      </c>
      <c r="O41" s="65">
        <f t="shared" si="7"/>
        <v>192934</v>
      </c>
      <c r="P41" s="25"/>
      <c r="Q41" s="243">
        <v>137810</v>
      </c>
      <c r="R41" s="225">
        <v>94724.1</v>
      </c>
      <c r="S41" s="225">
        <v>94724.1</v>
      </c>
      <c r="T41" s="170">
        <v>94724.1</v>
      </c>
      <c r="U41" s="165">
        <v>94724.1</v>
      </c>
      <c r="V41" s="154">
        <v>70166</v>
      </c>
      <c r="W41" s="159">
        <v>70166</v>
      </c>
      <c r="X41" s="154">
        <v>58471</v>
      </c>
      <c r="Y41" s="138">
        <v>50843.75</v>
      </c>
      <c r="Z41" s="133">
        <v>50843.75</v>
      </c>
      <c r="AA41" s="131">
        <v>40675</v>
      </c>
      <c r="AB41" s="125">
        <f t="shared" ca="1" si="14"/>
        <v>1.4548567893492785</v>
      </c>
      <c r="AD41"/>
      <c r="AE41" s="203"/>
    </row>
    <row r="42" spans="1:32" s="126" customFormat="1" ht="24" customHeight="1" x14ac:dyDescent="0.35">
      <c r="A42" t="s">
        <v>58</v>
      </c>
      <c r="B42"/>
      <c r="C42" s="82" t="s">
        <v>206</v>
      </c>
      <c r="D42" s="80">
        <f t="shared" si="13"/>
        <v>301700</v>
      </c>
      <c r="E42" s="81">
        <f t="shared" si="13"/>
        <v>211200</v>
      </c>
      <c r="F42" s="3"/>
      <c r="G42" s="18"/>
      <c r="H42" s="30">
        <f t="shared" si="2"/>
        <v>301700</v>
      </c>
      <c r="I42" s="30">
        <f t="shared" si="3"/>
        <v>211200</v>
      </c>
      <c r="J42" s="25"/>
      <c r="K42" s="65">
        <f t="shared" si="4"/>
        <v>301612</v>
      </c>
      <c r="L42" s="65">
        <f t="shared" si="5"/>
        <v>211128.4</v>
      </c>
      <c r="M42" s="18"/>
      <c r="N42" s="65">
        <f t="shared" si="6"/>
        <v>301612</v>
      </c>
      <c r="O42" s="65">
        <f t="shared" si="7"/>
        <v>211128.4</v>
      </c>
      <c r="P42" s="18"/>
      <c r="Q42" s="243">
        <v>150806</v>
      </c>
      <c r="R42" s="225">
        <v>119214</v>
      </c>
      <c r="S42" s="225">
        <v>119214</v>
      </c>
      <c r="T42" s="170">
        <v>119213.1</v>
      </c>
      <c r="U42" s="165">
        <v>119213.1</v>
      </c>
      <c r="V42" s="154">
        <v>88306</v>
      </c>
      <c r="W42" s="159">
        <v>88306</v>
      </c>
      <c r="X42" s="154">
        <v>73588</v>
      </c>
      <c r="Y42" s="138">
        <v>63988.75</v>
      </c>
      <c r="Z42" s="133">
        <v>63988.75</v>
      </c>
      <c r="AA42" s="131">
        <v>51191</v>
      </c>
      <c r="AB42" s="125">
        <f t="shared" ca="1" si="14"/>
        <v>1.2650024326001981</v>
      </c>
      <c r="AD42"/>
      <c r="AE42" s="203"/>
    </row>
    <row r="43" spans="1:32" s="126" customFormat="1" ht="24" customHeight="1" x14ac:dyDescent="0.35">
      <c r="A43" t="s">
        <v>58</v>
      </c>
      <c r="B43"/>
      <c r="C43" s="79" t="s">
        <v>82</v>
      </c>
      <c r="D43" s="80">
        <f t="shared" ref="D43" si="15">H43</f>
        <v>25500</v>
      </c>
      <c r="E43" s="81">
        <f t="shared" ref="E43" si="16">I43</f>
        <v>17800</v>
      </c>
      <c r="F43" s="6"/>
      <c r="G43" s="18"/>
      <c r="H43" s="30">
        <f t="shared" si="2"/>
        <v>25500</v>
      </c>
      <c r="I43" s="30">
        <f t="shared" si="3"/>
        <v>17800</v>
      </c>
      <c r="J43" s="25"/>
      <c r="K43" s="65">
        <f t="shared" si="4"/>
        <v>25408.35</v>
      </c>
      <c r="L43" s="65">
        <f t="shared" si="5"/>
        <v>17785.844999999998</v>
      </c>
      <c r="M43" s="18"/>
      <c r="N43" s="65">
        <f t="shared" si="6"/>
        <v>25408.35</v>
      </c>
      <c r="O43" s="65">
        <f t="shared" si="7"/>
        <v>17785.844999999998</v>
      </c>
      <c r="P43" s="18"/>
      <c r="Q43" s="243">
        <v>12704.174999999999</v>
      </c>
      <c r="R43" s="170"/>
      <c r="S43" s="170">
        <v>0</v>
      </c>
      <c r="T43" s="170">
        <v>0</v>
      </c>
      <c r="U43" s="165">
        <v>0</v>
      </c>
      <c r="V43" s="159">
        <v>0</v>
      </c>
      <c r="W43" s="159">
        <v>0</v>
      </c>
      <c r="X43" s="154">
        <v>0</v>
      </c>
      <c r="Y43" s="133">
        <v>0</v>
      </c>
      <c r="Z43" s="133">
        <v>0</v>
      </c>
      <c r="AA43" s="131">
        <v>0</v>
      </c>
      <c r="AB43" s="125" t="e">
        <f t="shared" ca="1" si="14"/>
        <v>#DIV/0!</v>
      </c>
      <c r="AD43"/>
      <c r="AE43" s="203"/>
    </row>
    <row r="44" spans="1:32" s="126" customFormat="1" ht="24" customHeight="1" x14ac:dyDescent="0.35">
      <c r="A44" t="s">
        <v>58</v>
      </c>
      <c r="B44"/>
      <c r="C44" s="79" t="s">
        <v>83</v>
      </c>
      <c r="D44" s="80">
        <f t="shared" si="13"/>
        <v>40900</v>
      </c>
      <c r="E44" s="81">
        <f t="shared" si="13"/>
        <v>28600</v>
      </c>
      <c r="F44" s="3"/>
      <c r="G44" s="18"/>
      <c r="H44" s="30">
        <f t="shared" si="2"/>
        <v>40900</v>
      </c>
      <c r="I44" s="30">
        <f t="shared" si="3"/>
        <v>28600</v>
      </c>
      <c r="J44" s="25"/>
      <c r="K44" s="65">
        <f t="shared" si="4"/>
        <v>40814</v>
      </c>
      <c r="L44" s="65">
        <f t="shared" si="5"/>
        <v>28569.8</v>
      </c>
      <c r="M44" s="18"/>
      <c r="N44" s="65">
        <f t="shared" si="6"/>
        <v>40814</v>
      </c>
      <c r="O44" s="65">
        <f t="shared" si="7"/>
        <v>28569.8</v>
      </c>
      <c r="P44" s="18"/>
      <c r="Q44" s="243">
        <v>20407</v>
      </c>
      <c r="R44" s="225">
        <v>16132</v>
      </c>
      <c r="S44" s="225">
        <v>16132</v>
      </c>
      <c r="T44" s="170">
        <v>16131.150000000001</v>
      </c>
      <c r="U44" s="165">
        <v>16131.150000000001</v>
      </c>
      <c r="V44" s="154">
        <v>11949</v>
      </c>
      <c r="W44" s="159">
        <v>11949</v>
      </c>
      <c r="X44" s="154">
        <v>9957</v>
      </c>
      <c r="Y44" s="138">
        <v>8657.5</v>
      </c>
      <c r="Z44" s="133">
        <v>8657.5</v>
      </c>
      <c r="AA44" s="131">
        <v>6926</v>
      </c>
      <c r="AB44" s="125">
        <f t="shared" ca="1" si="14"/>
        <v>1.2650012397718819</v>
      </c>
      <c r="AD44"/>
      <c r="AE44" s="203"/>
    </row>
    <row r="45" spans="1:32" s="126" customFormat="1" ht="24" customHeight="1" x14ac:dyDescent="0.35">
      <c r="A45" t="s">
        <v>58</v>
      </c>
      <c r="B45"/>
      <c r="C45" s="79" t="s">
        <v>84</v>
      </c>
      <c r="D45" s="80">
        <f t="shared" si="13"/>
        <v>67700</v>
      </c>
      <c r="E45" s="81">
        <f t="shared" si="13"/>
        <v>47400</v>
      </c>
      <c r="F45" s="3"/>
      <c r="G45" s="18"/>
      <c r="H45" s="30">
        <f t="shared" si="2"/>
        <v>67700</v>
      </c>
      <c r="I45" s="30">
        <f t="shared" si="3"/>
        <v>47400</v>
      </c>
      <c r="J45" s="25"/>
      <c r="K45" s="65">
        <f t="shared" si="4"/>
        <v>67642</v>
      </c>
      <c r="L45" s="65">
        <f t="shared" si="5"/>
        <v>47349.399999999994</v>
      </c>
      <c r="M45" s="18"/>
      <c r="N45" s="65">
        <f t="shared" si="6"/>
        <v>67642</v>
      </c>
      <c r="O45" s="65">
        <f t="shared" si="7"/>
        <v>47349.399999999994</v>
      </c>
      <c r="P45" s="18"/>
      <c r="Q45" s="243">
        <v>33821</v>
      </c>
      <c r="R45" s="225">
        <v>26736</v>
      </c>
      <c r="S45" s="225">
        <v>26736</v>
      </c>
      <c r="T45" s="170">
        <v>26735.4</v>
      </c>
      <c r="U45" s="165">
        <v>26735.4</v>
      </c>
      <c r="V45" s="154">
        <v>19804</v>
      </c>
      <c r="W45" s="159">
        <v>19804</v>
      </c>
      <c r="X45" s="154">
        <v>16503</v>
      </c>
      <c r="Y45" s="138">
        <v>14350</v>
      </c>
      <c r="Z45" s="133">
        <v>14350</v>
      </c>
      <c r="AA45" s="131">
        <v>11480</v>
      </c>
      <c r="AB45" s="125">
        <f t="shared" ca="1" si="14"/>
        <v>1.2649985038898863</v>
      </c>
      <c r="AD45"/>
      <c r="AE45" s="203"/>
    </row>
    <row r="46" spans="1:32" s="126" customFormat="1" ht="24" customHeight="1" x14ac:dyDescent="0.35">
      <c r="A46" t="s">
        <v>58</v>
      </c>
      <c r="B46"/>
      <c r="C46" s="79" t="s">
        <v>85</v>
      </c>
      <c r="D46" s="80">
        <f t="shared" si="13"/>
        <v>143000</v>
      </c>
      <c r="E46" s="81">
        <f>I46</f>
        <v>100100</v>
      </c>
      <c r="F46" s="3"/>
      <c r="G46" s="18"/>
      <c r="H46" s="30">
        <f t="shared" si="2"/>
        <v>143000</v>
      </c>
      <c r="I46" s="30">
        <f t="shared" si="3"/>
        <v>100100</v>
      </c>
      <c r="J46" s="25"/>
      <c r="K46" s="65">
        <f t="shared" si="4"/>
        <v>142960</v>
      </c>
      <c r="L46" s="65">
        <f t="shared" si="5"/>
        <v>100072</v>
      </c>
      <c r="M46" s="18"/>
      <c r="N46" s="65">
        <f t="shared" si="6"/>
        <v>142960</v>
      </c>
      <c r="O46" s="65">
        <f t="shared" si="7"/>
        <v>100072</v>
      </c>
      <c r="P46" s="18"/>
      <c r="Q46" s="243">
        <v>71480</v>
      </c>
      <c r="R46" s="225">
        <v>56505.600000000006</v>
      </c>
      <c r="S46" s="225">
        <v>56505.600000000006</v>
      </c>
      <c r="T46" s="170">
        <v>56505.600000000006</v>
      </c>
      <c r="U46" s="165">
        <v>56505.600000000006</v>
      </c>
      <c r="V46" s="154">
        <v>41856</v>
      </c>
      <c r="W46" s="159">
        <v>41856</v>
      </c>
      <c r="X46" s="154">
        <v>34880</v>
      </c>
      <c r="Y46" s="138">
        <v>30330</v>
      </c>
      <c r="Z46" s="133">
        <v>30330</v>
      </c>
      <c r="AA46" s="131">
        <v>24264</v>
      </c>
      <c r="AB46" s="125">
        <f t="shared" ca="1" si="14"/>
        <v>1.2650073621021631</v>
      </c>
      <c r="AD46"/>
      <c r="AE46" s="203"/>
    </row>
    <row r="47" spans="1:32" s="126" customFormat="1" ht="24" customHeight="1" x14ac:dyDescent="0.35">
      <c r="A47" t="s">
        <v>58</v>
      </c>
      <c r="B47"/>
      <c r="C47" s="79" t="s">
        <v>86</v>
      </c>
      <c r="D47" s="80">
        <f t="shared" si="13"/>
        <v>275700</v>
      </c>
      <c r="E47" s="81">
        <f t="shared" si="13"/>
        <v>193000</v>
      </c>
      <c r="F47" s="3"/>
      <c r="G47" s="18"/>
      <c r="H47" s="30">
        <f t="shared" si="2"/>
        <v>275700</v>
      </c>
      <c r="I47" s="30">
        <f t="shared" si="3"/>
        <v>193000</v>
      </c>
      <c r="J47" s="25"/>
      <c r="K47" s="65">
        <f t="shared" si="4"/>
        <v>275620</v>
      </c>
      <c r="L47" s="65">
        <f t="shared" si="5"/>
        <v>192934</v>
      </c>
      <c r="M47" s="18"/>
      <c r="N47" s="65">
        <f t="shared" si="6"/>
        <v>275620</v>
      </c>
      <c r="O47" s="65">
        <f t="shared" si="7"/>
        <v>192934</v>
      </c>
      <c r="P47" s="18"/>
      <c r="Q47" s="243">
        <v>137810</v>
      </c>
      <c r="R47" s="225">
        <v>108940.95000000001</v>
      </c>
      <c r="S47" s="225">
        <v>108940.95000000001</v>
      </c>
      <c r="T47" s="170">
        <v>108940.95000000001</v>
      </c>
      <c r="U47" s="165">
        <v>108940.95000000001</v>
      </c>
      <c r="V47" s="154">
        <v>80697</v>
      </c>
      <c r="W47" s="159">
        <v>80697</v>
      </c>
      <c r="X47" s="154">
        <v>67427</v>
      </c>
      <c r="Y47" s="138">
        <v>58475</v>
      </c>
      <c r="Z47" s="133">
        <v>58475</v>
      </c>
      <c r="AA47" s="131">
        <v>46780</v>
      </c>
      <c r="AB47" s="125">
        <f t="shared" ca="1" si="14"/>
        <v>1.2649972301508292</v>
      </c>
      <c r="AD47"/>
      <c r="AE47" s="203"/>
    </row>
    <row r="48" spans="1:32" s="126" customFormat="1" ht="24" customHeight="1" thickBot="1" x14ac:dyDescent="0.4">
      <c r="A48" t="s">
        <v>58</v>
      </c>
      <c r="B48"/>
      <c r="C48" s="13"/>
      <c r="D48" s="68"/>
      <c r="E48" s="69"/>
      <c r="F48" s="3"/>
      <c r="G48" s="18"/>
      <c r="H48" s="30">
        <f t="shared" si="2"/>
        <v>0</v>
      </c>
      <c r="I48" s="30">
        <f t="shared" si="3"/>
        <v>0</v>
      </c>
      <c r="J48" s="25"/>
      <c r="K48" s="65">
        <f t="shared" si="4"/>
        <v>0</v>
      </c>
      <c r="L48" s="65">
        <f t="shared" si="5"/>
        <v>0</v>
      </c>
      <c r="M48" s="18"/>
      <c r="N48" s="65">
        <f t="shared" si="6"/>
        <v>0</v>
      </c>
      <c r="O48" s="65">
        <f t="shared" si="7"/>
        <v>0</v>
      </c>
      <c r="P48" s="18"/>
      <c r="Q48" s="170"/>
      <c r="R48" s="170"/>
      <c r="S48" s="170">
        <v>0</v>
      </c>
      <c r="T48" s="170">
        <v>0</v>
      </c>
      <c r="U48" s="165">
        <v>0</v>
      </c>
      <c r="V48" s="153"/>
      <c r="W48" s="153"/>
      <c r="X48" s="153"/>
      <c r="Y48" s="133">
        <v>0</v>
      </c>
      <c r="Z48" s="133">
        <v>0</v>
      </c>
      <c r="AA48" s="127"/>
      <c r="AB48" s="125"/>
      <c r="AD48"/>
      <c r="AE48" s="203"/>
    </row>
    <row r="49" spans="1:32" s="126" customFormat="1" ht="24" customHeight="1" thickBot="1" x14ac:dyDescent="0.4">
      <c r="A49" t="s">
        <v>58</v>
      </c>
      <c r="B49"/>
      <c r="C49" s="76" t="s">
        <v>105</v>
      </c>
      <c r="D49" s="74"/>
      <c r="E49" s="75"/>
      <c r="F49" s="73"/>
      <c r="G49" s="18"/>
      <c r="H49" s="30">
        <f t="shared" si="2"/>
        <v>0</v>
      </c>
      <c r="I49" s="30">
        <f t="shared" si="3"/>
        <v>0</v>
      </c>
      <c r="J49" s="25"/>
      <c r="K49" s="65">
        <f t="shared" si="4"/>
        <v>0</v>
      </c>
      <c r="L49" s="65">
        <f t="shared" si="5"/>
        <v>0</v>
      </c>
      <c r="M49" s="18"/>
      <c r="N49" s="65">
        <f t="shared" si="6"/>
        <v>0</v>
      </c>
      <c r="O49" s="65">
        <f t="shared" si="7"/>
        <v>0</v>
      </c>
      <c r="P49" s="18"/>
      <c r="Q49" s="170"/>
      <c r="R49" s="170"/>
      <c r="S49" s="170">
        <v>0</v>
      </c>
      <c r="T49" s="170">
        <v>0</v>
      </c>
      <c r="U49" s="165">
        <v>0</v>
      </c>
      <c r="V49" s="153"/>
      <c r="W49" s="153"/>
      <c r="X49" s="153"/>
      <c r="Y49" s="133"/>
      <c r="Z49" s="133"/>
      <c r="AA49" s="127"/>
      <c r="AB49" s="125"/>
      <c r="AD49"/>
      <c r="AE49" s="205" t="s">
        <v>71</v>
      </c>
      <c r="AF49" s="206" t="s">
        <v>279</v>
      </c>
    </row>
    <row r="50" spans="1:32" s="126" customFormat="1" ht="24" customHeight="1" x14ac:dyDescent="0.35">
      <c r="A50" t="s">
        <v>58</v>
      </c>
      <c r="B50"/>
      <c r="C50" s="83" t="s">
        <v>289</v>
      </c>
      <c r="D50" s="80">
        <f t="shared" ref="D50" si="17">H50</f>
        <v>8400</v>
      </c>
      <c r="E50" s="81">
        <f t="shared" ref="E50" si="18">I50</f>
        <v>5900</v>
      </c>
      <c r="F50" s="7"/>
      <c r="G50" s="18"/>
      <c r="H50" s="30">
        <f t="shared" si="2"/>
        <v>8400</v>
      </c>
      <c r="I50" s="30">
        <f t="shared" si="3"/>
        <v>5900</v>
      </c>
      <c r="J50" s="8"/>
      <c r="K50" s="65">
        <f t="shared" ref="K50" si="19">N50*$K$5</f>
        <v>8346.4</v>
      </c>
      <c r="L50" s="65">
        <f t="shared" ref="L50" si="20">O50*$L$5</f>
        <v>5842.48</v>
      </c>
      <c r="M50"/>
      <c r="N50" s="65">
        <f t="shared" ref="N50" si="21">Q50*$N$5</f>
        <v>8346.4</v>
      </c>
      <c r="O50" s="65">
        <f t="shared" ref="O50" si="22">Q50*$O$5</f>
        <v>5842.48</v>
      </c>
      <c r="P50" s="18"/>
      <c r="Q50" s="243">
        <v>4173.2</v>
      </c>
      <c r="R50" s="240">
        <v>3794</v>
      </c>
      <c r="S50" s="225"/>
      <c r="T50" s="173"/>
      <c r="U50" s="165"/>
      <c r="V50" s="154"/>
      <c r="W50" s="159"/>
      <c r="X50" s="154"/>
      <c r="Y50" s="138"/>
      <c r="Z50" s="133"/>
      <c r="AA50" s="131"/>
      <c r="AB50" s="125">
        <f t="shared" ref="AB50:AB55" ca="1" si="23">Q50/OFFSET(Q50,0,1)</f>
        <v>1.0999472851871375</v>
      </c>
      <c r="AD50"/>
      <c r="AE50" s="207"/>
      <c r="AF50" s="208" t="s">
        <v>280</v>
      </c>
    </row>
    <row r="51" spans="1:32" s="126" customFormat="1" ht="24" customHeight="1" x14ac:dyDescent="0.35">
      <c r="A51" t="s">
        <v>58</v>
      </c>
      <c r="B51"/>
      <c r="C51" s="83" t="s">
        <v>288</v>
      </c>
      <c r="D51" s="80">
        <f t="shared" ref="D51" si="24">H51</f>
        <v>27100</v>
      </c>
      <c r="E51" s="81">
        <f t="shared" ref="E51" si="25">I51</f>
        <v>19000</v>
      </c>
      <c r="F51" s="7"/>
      <c r="G51" s="18"/>
      <c r="H51" s="30">
        <f t="shared" si="2"/>
        <v>27100</v>
      </c>
      <c r="I51" s="30">
        <f t="shared" si="3"/>
        <v>19000</v>
      </c>
      <c r="J51" s="8"/>
      <c r="K51" s="65">
        <f t="shared" ref="K51" si="26">N51*$K$5</f>
        <v>27020</v>
      </c>
      <c r="L51" s="65">
        <f t="shared" ref="L51" si="27">O51*$L$5</f>
        <v>18914</v>
      </c>
      <c r="M51"/>
      <c r="N51" s="65">
        <f t="shared" ref="N51" si="28">Q51*$N$5</f>
        <v>27020</v>
      </c>
      <c r="O51" s="65">
        <f t="shared" ref="O51" si="29">Q51*$O$5</f>
        <v>18914</v>
      </c>
      <c r="P51" s="18"/>
      <c r="Q51" s="244">
        <v>13510</v>
      </c>
      <c r="R51" s="240">
        <v>12282</v>
      </c>
      <c r="S51" s="225"/>
      <c r="T51" s="173"/>
      <c r="U51" s="165"/>
      <c r="V51" s="154"/>
      <c r="W51" s="159"/>
      <c r="X51" s="154"/>
      <c r="Y51" s="138"/>
      <c r="Z51" s="133"/>
      <c r="AA51" s="131"/>
      <c r="AB51" s="125">
        <f t="shared" ca="1" si="23"/>
        <v>1.099983716007165</v>
      </c>
      <c r="AD51"/>
      <c r="AE51" s="207"/>
      <c r="AF51" s="208" t="s">
        <v>280</v>
      </c>
    </row>
    <row r="52" spans="1:32" s="126" customFormat="1" ht="24" customHeight="1" x14ac:dyDescent="0.35">
      <c r="A52" t="s">
        <v>58</v>
      </c>
      <c r="B52"/>
      <c r="C52" s="83" t="s">
        <v>220</v>
      </c>
      <c r="D52" s="80">
        <f t="shared" ref="D52:E66" si="30">H52</f>
        <v>58800</v>
      </c>
      <c r="E52" s="81">
        <f t="shared" si="30"/>
        <v>41200</v>
      </c>
      <c r="F52" s="7"/>
      <c r="G52" s="18"/>
      <c r="H52" s="30">
        <f t="shared" si="2"/>
        <v>58800</v>
      </c>
      <c r="I52" s="30">
        <f t="shared" si="3"/>
        <v>41200</v>
      </c>
      <c r="J52" s="8"/>
      <c r="K52" s="65">
        <f t="shared" si="4"/>
        <v>58754</v>
      </c>
      <c r="L52" s="65">
        <f t="shared" si="5"/>
        <v>41127.799999999996</v>
      </c>
      <c r="M52"/>
      <c r="N52" s="65">
        <f t="shared" si="6"/>
        <v>58754</v>
      </c>
      <c r="O52" s="65">
        <f t="shared" si="7"/>
        <v>41127.799999999996</v>
      </c>
      <c r="P52" s="18"/>
      <c r="Q52" s="244">
        <v>29377</v>
      </c>
      <c r="R52" s="225">
        <v>23222.7</v>
      </c>
      <c r="S52" s="225">
        <v>23222.7</v>
      </c>
      <c r="T52" s="173">
        <v>23222.7</v>
      </c>
      <c r="U52" s="165">
        <v>23222.7</v>
      </c>
      <c r="V52" s="154">
        <v>17202</v>
      </c>
      <c r="W52" s="159">
        <v>17202</v>
      </c>
      <c r="X52" s="154">
        <v>14335</v>
      </c>
      <c r="Y52" s="138">
        <v>12465</v>
      </c>
      <c r="Z52" s="133">
        <v>12465</v>
      </c>
      <c r="AA52" s="131">
        <v>9972</v>
      </c>
      <c r="AB52" s="125">
        <f t="shared" ca="1" si="23"/>
        <v>1.2650122509441193</v>
      </c>
      <c r="AD52"/>
      <c r="AE52" s="207"/>
      <c r="AF52" s="208" t="s">
        <v>280</v>
      </c>
    </row>
    <row r="53" spans="1:32" s="126" customFormat="1" ht="24" customHeight="1" x14ac:dyDescent="0.35">
      <c r="A53" t="s">
        <v>58</v>
      </c>
      <c r="B53"/>
      <c r="C53" s="83" t="s">
        <v>207</v>
      </c>
      <c r="D53" s="80">
        <f t="shared" si="30"/>
        <v>112400</v>
      </c>
      <c r="E53" s="81">
        <f t="shared" si="30"/>
        <v>78700</v>
      </c>
      <c r="F53" s="7"/>
      <c r="G53" s="18"/>
      <c r="H53" s="30">
        <f t="shared" si="2"/>
        <v>112400</v>
      </c>
      <c r="I53" s="30">
        <f t="shared" si="3"/>
        <v>78700</v>
      </c>
      <c r="J53" s="8"/>
      <c r="K53" s="65">
        <f t="shared" si="4"/>
        <v>112388</v>
      </c>
      <c r="L53" s="65">
        <f t="shared" si="5"/>
        <v>78671.599999999991</v>
      </c>
      <c r="M53"/>
      <c r="N53" s="65">
        <f t="shared" si="6"/>
        <v>112388</v>
      </c>
      <c r="O53" s="65">
        <f t="shared" si="7"/>
        <v>78671.599999999991</v>
      </c>
      <c r="P53" s="18"/>
      <c r="Q53" s="244">
        <v>56194</v>
      </c>
      <c r="R53" s="240">
        <v>51086</v>
      </c>
      <c r="S53" s="225">
        <v>44421.75</v>
      </c>
      <c r="T53" s="173">
        <v>44421.75</v>
      </c>
      <c r="U53" s="165">
        <v>44421.75</v>
      </c>
      <c r="V53" s="154">
        <v>32905</v>
      </c>
      <c r="W53" s="159">
        <v>32905</v>
      </c>
      <c r="X53" s="154">
        <v>27421</v>
      </c>
      <c r="Y53" s="138">
        <v>23844</v>
      </c>
      <c r="Z53" s="133">
        <v>23843.75</v>
      </c>
      <c r="AA53" s="131">
        <v>19075</v>
      </c>
      <c r="AB53" s="125">
        <f t="shared" ca="1" si="23"/>
        <v>1.0999882550992444</v>
      </c>
      <c r="AD53"/>
      <c r="AE53" s="219">
        <v>22040</v>
      </c>
      <c r="AF53" s="209" t="s">
        <v>270</v>
      </c>
    </row>
    <row r="54" spans="1:32" s="126" customFormat="1" ht="24" customHeight="1" x14ac:dyDescent="0.35">
      <c r="A54" t="s">
        <v>58</v>
      </c>
      <c r="B54"/>
      <c r="C54" s="87" t="s">
        <v>208</v>
      </c>
      <c r="D54" s="80">
        <f t="shared" si="30"/>
        <v>140500</v>
      </c>
      <c r="E54" s="81">
        <f t="shared" si="30"/>
        <v>98400</v>
      </c>
      <c r="F54" s="8"/>
      <c r="G54" s="18"/>
      <c r="H54" s="30">
        <f t="shared" si="2"/>
        <v>140500</v>
      </c>
      <c r="I54" s="30">
        <f t="shared" si="3"/>
        <v>98400</v>
      </c>
      <c r="J54" s="8"/>
      <c r="K54" s="65">
        <f t="shared" si="4"/>
        <v>140490</v>
      </c>
      <c r="L54" s="65">
        <f t="shared" si="5"/>
        <v>98343</v>
      </c>
      <c r="M54"/>
      <c r="N54" s="65">
        <f t="shared" si="6"/>
        <v>140490</v>
      </c>
      <c r="O54" s="65">
        <f t="shared" si="7"/>
        <v>98343</v>
      </c>
      <c r="P54" s="18"/>
      <c r="Q54" s="243">
        <v>70245</v>
      </c>
      <c r="R54" s="225">
        <v>55529.55</v>
      </c>
      <c r="S54" s="225">
        <v>55529.55</v>
      </c>
      <c r="T54" s="173">
        <v>55529.55</v>
      </c>
      <c r="U54" s="165">
        <v>55529.55</v>
      </c>
      <c r="V54" s="154">
        <v>41133</v>
      </c>
      <c r="W54" s="159">
        <v>41133</v>
      </c>
      <c r="X54" s="154">
        <v>34277</v>
      </c>
      <c r="Y54" s="138">
        <v>29806.25</v>
      </c>
      <c r="Z54" s="133">
        <v>29806.25</v>
      </c>
      <c r="AA54" s="131">
        <v>23845</v>
      </c>
      <c r="AB54" s="125">
        <f t="shared" ca="1" si="23"/>
        <v>1.2650021475052471</v>
      </c>
      <c r="AD54"/>
      <c r="AE54" s="219">
        <v>36960</v>
      </c>
      <c r="AF54" s="209" t="s">
        <v>271</v>
      </c>
    </row>
    <row r="55" spans="1:32" s="126" customFormat="1" ht="24" customHeight="1" x14ac:dyDescent="0.35">
      <c r="A55" t="s">
        <v>58</v>
      </c>
      <c r="B55"/>
      <c r="C55" s="88" t="s">
        <v>209</v>
      </c>
      <c r="D55" s="80">
        <f t="shared" si="30"/>
        <v>222000</v>
      </c>
      <c r="E55" s="81">
        <f t="shared" si="30"/>
        <v>155400</v>
      </c>
      <c r="F55" s="8"/>
      <c r="G55" s="18"/>
      <c r="H55" s="30">
        <f t="shared" si="2"/>
        <v>222000</v>
      </c>
      <c r="I55" s="30">
        <f t="shared" si="3"/>
        <v>155400</v>
      </c>
      <c r="J55" s="8"/>
      <c r="K55" s="65">
        <f t="shared" si="4"/>
        <v>221934</v>
      </c>
      <c r="L55" s="65">
        <f t="shared" si="5"/>
        <v>155353.79999999999</v>
      </c>
      <c r="M55"/>
      <c r="N55" s="65">
        <f t="shared" si="6"/>
        <v>221934</v>
      </c>
      <c r="O55" s="65">
        <f t="shared" si="7"/>
        <v>155353.79999999999</v>
      </c>
      <c r="P55" s="18"/>
      <c r="Q55" s="243">
        <v>110967</v>
      </c>
      <c r="R55" s="225">
        <v>87721</v>
      </c>
      <c r="S55" s="225">
        <v>87721</v>
      </c>
      <c r="T55" s="170">
        <v>87720.3</v>
      </c>
      <c r="U55" s="165">
        <v>87720.3</v>
      </c>
      <c r="V55" s="154">
        <v>64978</v>
      </c>
      <c r="W55" s="159">
        <v>64978</v>
      </c>
      <c r="X55" s="154">
        <v>54148</v>
      </c>
      <c r="Y55" s="138">
        <v>47085</v>
      </c>
      <c r="Z55" s="133">
        <v>47085</v>
      </c>
      <c r="AA55" s="131">
        <v>37668</v>
      </c>
      <c r="AB55" s="125">
        <f t="shared" ca="1" si="23"/>
        <v>1.264999259014375</v>
      </c>
      <c r="AD55"/>
      <c r="AE55" s="219">
        <v>56920</v>
      </c>
      <c r="AF55" s="209" t="s">
        <v>272</v>
      </c>
    </row>
    <row r="56" spans="1:32" s="126" customFormat="1" ht="24" customHeight="1" x14ac:dyDescent="0.35">
      <c r="A56" t="s">
        <v>58</v>
      </c>
      <c r="B56"/>
      <c r="C56" s="15"/>
      <c r="D56" s="68"/>
      <c r="E56" s="69"/>
      <c r="F56" s="8"/>
      <c r="G56" s="18"/>
      <c r="H56" s="30">
        <f t="shared" si="2"/>
        <v>0</v>
      </c>
      <c r="I56" s="30">
        <f t="shared" si="3"/>
        <v>0</v>
      </c>
      <c r="J56" s="25"/>
      <c r="K56" s="65">
        <f t="shared" si="4"/>
        <v>0</v>
      </c>
      <c r="L56" s="65">
        <f t="shared" si="5"/>
        <v>0</v>
      </c>
      <c r="M56" s="18"/>
      <c r="N56" s="65">
        <f t="shared" si="6"/>
        <v>0</v>
      </c>
      <c r="O56" s="65">
        <f t="shared" si="7"/>
        <v>0</v>
      </c>
      <c r="P56" s="18"/>
      <c r="Q56" s="170"/>
      <c r="R56" s="170"/>
      <c r="S56" s="170">
        <v>0</v>
      </c>
      <c r="T56" s="170">
        <v>0</v>
      </c>
      <c r="U56" s="165">
        <v>0</v>
      </c>
      <c r="V56" s="153"/>
      <c r="W56" s="153"/>
      <c r="X56" s="153"/>
      <c r="Y56" s="133">
        <v>0</v>
      </c>
      <c r="Z56" s="133">
        <v>0</v>
      </c>
      <c r="AA56" s="127"/>
      <c r="AB56" s="125"/>
      <c r="AD56"/>
      <c r="AE56" s="219"/>
      <c r="AF56" s="209"/>
    </row>
    <row r="57" spans="1:32" s="126" customFormat="1" ht="24" customHeight="1" x14ac:dyDescent="0.35">
      <c r="A57" t="s">
        <v>58</v>
      </c>
      <c r="B57"/>
      <c r="C57" s="76" t="s">
        <v>21</v>
      </c>
      <c r="D57" s="74"/>
      <c r="E57" s="75"/>
      <c r="F57" s="73"/>
      <c r="G57" s="18"/>
      <c r="H57" s="30">
        <f t="shared" si="2"/>
        <v>0</v>
      </c>
      <c r="I57" s="30">
        <f t="shared" si="3"/>
        <v>0</v>
      </c>
      <c r="J57" s="25"/>
      <c r="K57" s="65">
        <f t="shared" si="4"/>
        <v>0</v>
      </c>
      <c r="L57" s="65">
        <f t="shared" si="5"/>
        <v>0</v>
      </c>
      <c r="M57" s="18"/>
      <c r="N57" s="65">
        <f t="shared" si="6"/>
        <v>0</v>
      </c>
      <c r="O57" s="65">
        <f t="shared" si="7"/>
        <v>0</v>
      </c>
      <c r="P57" s="18"/>
      <c r="Q57" s="170"/>
      <c r="R57" s="170"/>
      <c r="S57" s="170">
        <v>0</v>
      </c>
      <c r="T57" s="170">
        <v>0</v>
      </c>
      <c r="U57" s="165">
        <v>0</v>
      </c>
      <c r="V57" s="153"/>
      <c r="W57" s="153"/>
      <c r="X57" s="153"/>
      <c r="Y57" s="133"/>
      <c r="Z57" s="133"/>
      <c r="AA57" s="127"/>
      <c r="AB57" s="125"/>
      <c r="AD57"/>
      <c r="AE57" s="219">
        <v>22750</v>
      </c>
      <c r="AF57" s="209" t="s">
        <v>273</v>
      </c>
    </row>
    <row r="58" spans="1:32" s="126" customFormat="1" ht="24" customHeight="1" x14ac:dyDescent="0.35">
      <c r="A58" t="s">
        <v>58</v>
      </c>
      <c r="B58"/>
      <c r="C58" s="82" t="s">
        <v>210</v>
      </c>
      <c r="D58" s="80">
        <f t="shared" si="30"/>
        <v>39600</v>
      </c>
      <c r="E58" s="81">
        <f t="shared" si="30"/>
        <v>27700</v>
      </c>
      <c r="F58" s="8"/>
      <c r="G58" s="18"/>
      <c r="H58" s="30">
        <f t="shared" si="2"/>
        <v>39600</v>
      </c>
      <c r="I58" s="30">
        <f t="shared" si="3"/>
        <v>27700</v>
      </c>
      <c r="J58" s="25"/>
      <c r="K58" s="65">
        <f t="shared" si="4"/>
        <v>39528</v>
      </c>
      <c r="L58" s="65">
        <f t="shared" si="5"/>
        <v>27669.599999999999</v>
      </c>
      <c r="M58" s="18"/>
      <c r="N58" s="65">
        <f t="shared" si="6"/>
        <v>39528</v>
      </c>
      <c r="O58" s="65">
        <f t="shared" si="7"/>
        <v>27669.599999999999</v>
      </c>
      <c r="P58" s="18"/>
      <c r="Q58" s="244">
        <v>19764</v>
      </c>
      <c r="R58" s="225">
        <v>15623.550000000001</v>
      </c>
      <c r="S58" s="225">
        <v>15623.550000000001</v>
      </c>
      <c r="T58" s="170">
        <v>15623.550000000001</v>
      </c>
      <c r="U58" s="165">
        <v>15623.550000000001</v>
      </c>
      <c r="V58" s="154">
        <v>11573</v>
      </c>
      <c r="W58" s="159">
        <v>9644</v>
      </c>
      <c r="X58" s="154">
        <v>9644</v>
      </c>
      <c r="Y58" s="138">
        <v>8386.25</v>
      </c>
      <c r="Z58" s="133">
        <v>8386.25</v>
      </c>
      <c r="AA58" s="131">
        <v>6709</v>
      </c>
      <c r="AB58" s="125">
        <f ca="1">Q58/OFFSET(Q58,0,1)</f>
        <v>1.2650133932428929</v>
      </c>
      <c r="AD58"/>
      <c r="AE58" s="219">
        <v>31280</v>
      </c>
      <c r="AF58" s="209" t="s">
        <v>274</v>
      </c>
    </row>
    <row r="59" spans="1:32" s="126" customFormat="1" ht="24" customHeight="1" x14ac:dyDescent="0.35">
      <c r="A59" t="s">
        <v>58</v>
      </c>
      <c r="B59"/>
      <c r="C59" s="82" t="s">
        <v>211</v>
      </c>
      <c r="D59" s="80">
        <f t="shared" si="30"/>
        <v>61900</v>
      </c>
      <c r="E59" s="81">
        <f t="shared" si="30"/>
        <v>43300</v>
      </c>
      <c r="F59" s="8"/>
      <c r="G59" s="18"/>
      <c r="H59" s="30">
        <f t="shared" si="2"/>
        <v>61900</v>
      </c>
      <c r="I59" s="30">
        <f t="shared" si="3"/>
        <v>43300</v>
      </c>
      <c r="J59" s="25"/>
      <c r="K59" s="65">
        <f t="shared" si="4"/>
        <v>61818</v>
      </c>
      <c r="L59" s="65">
        <f t="shared" si="5"/>
        <v>43272.6</v>
      </c>
      <c r="M59" s="18"/>
      <c r="N59" s="65">
        <f t="shared" si="6"/>
        <v>61818</v>
      </c>
      <c r="O59" s="65">
        <f t="shared" si="7"/>
        <v>43272.6</v>
      </c>
      <c r="P59" s="18"/>
      <c r="Q59" s="244">
        <v>30909</v>
      </c>
      <c r="R59" s="225">
        <v>24433.65</v>
      </c>
      <c r="S59" s="225">
        <v>24433.65</v>
      </c>
      <c r="T59" s="170">
        <v>24433.65</v>
      </c>
      <c r="U59" s="165">
        <v>24433.65</v>
      </c>
      <c r="V59" s="154">
        <v>18099</v>
      </c>
      <c r="W59" s="159">
        <v>15083</v>
      </c>
      <c r="X59" s="154">
        <v>15083</v>
      </c>
      <c r="Y59" s="138">
        <v>13115</v>
      </c>
      <c r="Z59" s="133">
        <v>13115</v>
      </c>
      <c r="AA59" s="131">
        <v>10492</v>
      </c>
      <c r="AB59" s="125">
        <f ca="1">Q59/OFFSET(Q59,0,1)</f>
        <v>1.265017711230209</v>
      </c>
      <c r="AD59"/>
      <c r="AE59" s="219">
        <v>38400</v>
      </c>
      <c r="AF59" s="209" t="s">
        <v>275</v>
      </c>
    </row>
    <row r="60" spans="1:32" s="126" customFormat="1" ht="24" customHeight="1" thickBot="1" x14ac:dyDescent="0.4">
      <c r="A60" t="s">
        <v>58</v>
      </c>
      <c r="B60"/>
      <c r="C60" s="82" t="s">
        <v>212</v>
      </c>
      <c r="D60" s="80">
        <f t="shared" si="30"/>
        <v>138600</v>
      </c>
      <c r="E60" s="81">
        <f t="shared" si="30"/>
        <v>97000</v>
      </c>
      <c r="F60" s="8"/>
      <c r="G60" s="18"/>
      <c r="H60" s="30">
        <f t="shared" si="2"/>
        <v>138600</v>
      </c>
      <c r="I60" s="30">
        <f t="shared" si="3"/>
        <v>97000</v>
      </c>
      <c r="J60" s="25"/>
      <c r="K60" s="65">
        <f t="shared" si="4"/>
        <v>138532</v>
      </c>
      <c r="L60" s="65">
        <f t="shared" si="5"/>
        <v>96972.4</v>
      </c>
      <c r="M60" s="18"/>
      <c r="N60" s="65">
        <f t="shared" si="6"/>
        <v>138532</v>
      </c>
      <c r="O60" s="65">
        <f t="shared" si="7"/>
        <v>96972.4</v>
      </c>
      <c r="P60" s="18"/>
      <c r="Q60" s="243">
        <v>69266</v>
      </c>
      <c r="R60" s="225">
        <v>54756</v>
      </c>
      <c r="S60" s="225">
        <v>54756</v>
      </c>
      <c r="T60" s="170">
        <v>54756</v>
      </c>
      <c r="U60" s="165">
        <v>54756</v>
      </c>
      <c r="V60" s="154">
        <v>40560</v>
      </c>
      <c r="W60" s="159">
        <v>33800</v>
      </c>
      <c r="X60" s="154">
        <v>33800</v>
      </c>
      <c r="Y60" s="138">
        <v>29391.25</v>
      </c>
      <c r="Z60" s="133">
        <v>29391.25</v>
      </c>
      <c r="AA60" s="131">
        <v>23513</v>
      </c>
      <c r="AB60" s="125">
        <f ca="1">Q60/OFFSET(Q60,0,1)</f>
        <v>1.2649937906348163</v>
      </c>
      <c r="AD60"/>
      <c r="AE60" s="203"/>
    </row>
    <row r="61" spans="1:32" s="126" customFormat="1" ht="24" customHeight="1" x14ac:dyDescent="0.35">
      <c r="A61" t="s">
        <v>58</v>
      </c>
      <c r="B61"/>
      <c r="C61" s="13"/>
      <c r="D61" s="68"/>
      <c r="E61" s="69"/>
      <c r="F61" s="8"/>
      <c r="G61" s="18"/>
      <c r="H61" s="30">
        <f t="shared" si="2"/>
        <v>0</v>
      </c>
      <c r="I61" s="30">
        <f t="shared" si="3"/>
        <v>0</v>
      </c>
      <c r="J61" s="25"/>
      <c r="K61" s="65">
        <f t="shared" si="4"/>
        <v>0</v>
      </c>
      <c r="L61" s="65">
        <f t="shared" si="5"/>
        <v>0</v>
      </c>
      <c r="M61" s="18"/>
      <c r="N61" s="65">
        <f t="shared" si="6"/>
        <v>0</v>
      </c>
      <c r="O61" s="65">
        <f t="shared" si="7"/>
        <v>0</v>
      </c>
      <c r="P61" s="18"/>
      <c r="Q61" s="170"/>
      <c r="R61" s="170">
        <v>0</v>
      </c>
      <c r="S61" s="170">
        <v>0</v>
      </c>
      <c r="T61" s="170">
        <v>0</v>
      </c>
      <c r="U61" s="165">
        <v>0</v>
      </c>
      <c r="V61" s="153"/>
      <c r="W61" s="153"/>
      <c r="X61" s="153"/>
      <c r="Y61" s="133">
        <v>0</v>
      </c>
      <c r="Z61" s="133">
        <v>0</v>
      </c>
      <c r="AA61" s="127"/>
      <c r="AB61" s="125"/>
      <c r="AD61"/>
      <c r="AE61" s="210"/>
      <c r="AF61" s="211" t="s">
        <v>278</v>
      </c>
    </row>
    <row r="62" spans="1:32" s="126" customFormat="1" ht="24" customHeight="1" x14ac:dyDescent="0.35">
      <c r="A62" t="s">
        <v>58</v>
      </c>
      <c r="B62"/>
      <c r="C62" s="76" t="s">
        <v>22</v>
      </c>
      <c r="D62" s="74"/>
      <c r="E62" s="75"/>
      <c r="F62" s="73"/>
      <c r="G62" s="18"/>
      <c r="H62" s="30">
        <f t="shared" si="2"/>
        <v>0</v>
      </c>
      <c r="I62" s="30">
        <f t="shared" si="3"/>
        <v>0</v>
      </c>
      <c r="J62" s="25"/>
      <c r="K62" s="65">
        <f t="shared" si="4"/>
        <v>0</v>
      </c>
      <c r="L62" s="65">
        <f t="shared" si="5"/>
        <v>0</v>
      </c>
      <c r="M62" s="18"/>
      <c r="N62" s="65">
        <f t="shared" si="6"/>
        <v>0</v>
      </c>
      <c r="O62" s="65">
        <f t="shared" si="7"/>
        <v>0</v>
      </c>
      <c r="P62" s="18"/>
      <c r="Q62" s="170"/>
      <c r="R62" s="170">
        <v>0</v>
      </c>
      <c r="S62" s="170">
        <v>0</v>
      </c>
      <c r="T62" s="170">
        <v>0</v>
      </c>
      <c r="U62" s="165">
        <v>0</v>
      </c>
      <c r="V62" s="153"/>
      <c r="W62" s="153"/>
      <c r="X62" s="153"/>
      <c r="Y62" s="133"/>
      <c r="Z62" s="133"/>
      <c r="AA62" s="127"/>
      <c r="AB62" s="125"/>
      <c r="AD62"/>
      <c r="AE62" s="220">
        <v>22374</v>
      </c>
      <c r="AF62" s="212" t="s">
        <v>116</v>
      </c>
    </row>
    <row r="63" spans="1:32" s="126" customFormat="1" ht="24" customHeight="1" x14ac:dyDescent="0.35">
      <c r="A63" t="s">
        <v>58</v>
      </c>
      <c r="B63"/>
      <c r="C63" s="83" t="s">
        <v>224</v>
      </c>
      <c r="D63" s="80">
        <f t="shared" si="30"/>
        <v>77800</v>
      </c>
      <c r="E63" s="81">
        <f t="shared" si="30"/>
        <v>54500</v>
      </c>
      <c r="F63" s="7"/>
      <c r="G63" s="18"/>
      <c r="H63" s="30">
        <f t="shared" si="2"/>
        <v>77800</v>
      </c>
      <c r="I63" s="30">
        <f t="shared" si="3"/>
        <v>54500</v>
      </c>
      <c r="J63" s="25"/>
      <c r="K63" s="65">
        <f t="shared" si="4"/>
        <v>77784</v>
      </c>
      <c r="L63" s="65">
        <f t="shared" si="5"/>
        <v>54448.799999999996</v>
      </c>
      <c r="M63" s="18"/>
      <c r="N63" s="65">
        <f t="shared" si="6"/>
        <v>77784</v>
      </c>
      <c r="O63" s="65">
        <f t="shared" si="7"/>
        <v>54448.799999999996</v>
      </c>
      <c r="P63" s="18"/>
      <c r="Q63" s="243">
        <v>38892</v>
      </c>
      <c r="R63" s="225">
        <v>26736</v>
      </c>
      <c r="S63" s="225">
        <v>26736</v>
      </c>
      <c r="T63" s="170">
        <v>26735.4</v>
      </c>
      <c r="U63" s="165">
        <v>26735.4</v>
      </c>
      <c r="V63" s="154">
        <v>19804</v>
      </c>
      <c r="W63" s="159">
        <v>19804</v>
      </c>
      <c r="X63" s="154">
        <v>16503</v>
      </c>
      <c r="Y63" s="138">
        <v>14350</v>
      </c>
      <c r="Z63" s="133">
        <v>14350</v>
      </c>
      <c r="AA63" s="131">
        <v>11480</v>
      </c>
      <c r="AB63" s="125">
        <f ca="1">Q63/OFFSET(Q63,0,1)</f>
        <v>1.4546678635547576</v>
      </c>
      <c r="AD63"/>
      <c r="AE63" s="220">
        <v>37290</v>
      </c>
      <c r="AF63" s="212" t="s">
        <v>117</v>
      </c>
    </row>
    <row r="64" spans="1:32" s="126" customFormat="1" ht="24" customHeight="1" x14ac:dyDescent="0.35">
      <c r="A64" t="s">
        <v>58</v>
      </c>
      <c r="B64"/>
      <c r="C64" s="79" t="s">
        <v>223</v>
      </c>
      <c r="D64" s="80">
        <f t="shared" si="30"/>
        <v>250000</v>
      </c>
      <c r="E64" s="81">
        <f t="shared" si="30"/>
        <v>175000</v>
      </c>
      <c r="F64" s="7"/>
      <c r="G64" s="18"/>
      <c r="H64" s="30">
        <f t="shared" si="2"/>
        <v>250000</v>
      </c>
      <c r="I64" s="30">
        <f t="shared" si="3"/>
        <v>175000</v>
      </c>
      <c r="J64" s="25"/>
      <c r="K64" s="65">
        <f t="shared" si="4"/>
        <v>249906</v>
      </c>
      <c r="L64" s="65">
        <f t="shared" si="5"/>
        <v>174934.19999999998</v>
      </c>
      <c r="M64" s="18"/>
      <c r="N64" s="65">
        <f t="shared" si="6"/>
        <v>249906</v>
      </c>
      <c r="O64" s="65">
        <f t="shared" si="7"/>
        <v>174934.19999999998</v>
      </c>
      <c r="P64" s="18"/>
      <c r="Q64" s="243">
        <v>124953</v>
      </c>
      <c r="R64" s="225">
        <v>85896</v>
      </c>
      <c r="S64" s="225">
        <v>85896</v>
      </c>
      <c r="T64" s="170">
        <v>85895.1</v>
      </c>
      <c r="U64" s="165">
        <v>85895.1</v>
      </c>
      <c r="V64" s="154">
        <v>63626</v>
      </c>
      <c r="W64" s="159">
        <v>63626</v>
      </c>
      <c r="X64" s="154">
        <v>53021</v>
      </c>
      <c r="Y64" s="138">
        <v>46105</v>
      </c>
      <c r="Z64" s="133">
        <v>46105</v>
      </c>
      <c r="AA64" s="131">
        <v>36884</v>
      </c>
      <c r="AB64" s="125">
        <f ca="1">Q64/OFFSET(Q64,0,1)</f>
        <v>1.4547010338083264</v>
      </c>
      <c r="AD64"/>
      <c r="AE64" s="220">
        <v>44748</v>
      </c>
      <c r="AF64" s="212" t="s">
        <v>118</v>
      </c>
    </row>
    <row r="65" spans="1:32" s="126" customFormat="1" ht="24" customHeight="1" x14ac:dyDescent="0.35">
      <c r="A65" t="s">
        <v>58</v>
      </c>
      <c r="B65"/>
      <c r="C65" s="83" t="s">
        <v>222</v>
      </c>
      <c r="D65" s="80">
        <f t="shared" si="30"/>
        <v>77800</v>
      </c>
      <c r="E65" s="81">
        <f t="shared" si="30"/>
        <v>54500</v>
      </c>
      <c r="F65" s="7"/>
      <c r="G65" s="18"/>
      <c r="H65" s="30">
        <f t="shared" si="2"/>
        <v>77800</v>
      </c>
      <c r="I65" s="30">
        <f t="shared" si="3"/>
        <v>54500</v>
      </c>
      <c r="J65" s="25"/>
      <c r="K65" s="65">
        <f t="shared" si="4"/>
        <v>77784</v>
      </c>
      <c r="L65" s="65">
        <f t="shared" si="5"/>
        <v>54448.799999999996</v>
      </c>
      <c r="M65" s="18"/>
      <c r="N65" s="65">
        <f t="shared" si="6"/>
        <v>77784</v>
      </c>
      <c r="O65" s="65">
        <f t="shared" si="7"/>
        <v>54448.799999999996</v>
      </c>
      <c r="P65" s="18"/>
      <c r="Q65" s="243">
        <v>38892</v>
      </c>
      <c r="R65" s="225">
        <v>30744.9</v>
      </c>
      <c r="S65" s="225">
        <v>30744.9</v>
      </c>
      <c r="T65" s="170">
        <v>30744.9</v>
      </c>
      <c r="U65" s="165">
        <v>30744.9</v>
      </c>
      <c r="V65" s="154">
        <v>22774</v>
      </c>
      <c r="W65" s="159">
        <v>22774</v>
      </c>
      <c r="X65" s="154">
        <v>18978</v>
      </c>
      <c r="Y65" s="138">
        <v>16502.5</v>
      </c>
      <c r="Z65" s="133">
        <v>16502.5</v>
      </c>
      <c r="AA65" s="131">
        <v>13202</v>
      </c>
      <c r="AB65" s="125">
        <f ca="1">Q65/OFFSET(Q65,0,1)</f>
        <v>1.2649902910726656</v>
      </c>
      <c r="AD65"/>
      <c r="AE65" s="220">
        <v>67122</v>
      </c>
      <c r="AF65" s="212" t="s">
        <v>225</v>
      </c>
    </row>
    <row r="66" spans="1:32" s="126" customFormat="1" ht="24" customHeight="1" x14ac:dyDescent="0.35">
      <c r="A66" t="s">
        <v>58</v>
      </c>
      <c r="B66"/>
      <c r="C66" s="83" t="s">
        <v>221</v>
      </c>
      <c r="D66" s="80">
        <f t="shared" si="30"/>
        <v>250000</v>
      </c>
      <c r="E66" s="81">
        <f t="shared" si="30"/>
        <v>175000</v>
      </c>
      <c r="F66" s="7"/>
      <c r="G66" s="18"/>
      <c r="H66" s="30">
        <f t="shared" si="2"/>
        <v>250000</v>
      </c>
      <c r="I66" s="30">
        <f t="shared" si="3"/>
        <v>175000</v>
      </c>
      <c r="J66" s="25"/>
      <c r="K66" s="65">
        <f t="shared" si="4"/>
        <v>249906</v>
      </c>
      <c r="L66" s="65">
        <f t="shared" si="5"/>
        <v>174934.19999999998</v>
      </c>
      <c r="M66" s="18"/>
      <c r="N66" s="65">
        <f t="shared" si="6"/>
        <v>249906</v>
      </c>
      <c r="O66" s="65">
        <f t="shared" si="7"/>
        <v>174934.19999999998</v>
      </c>
      <c r="P66" s="18"/>
      <c r="Q66" s="243">
        <v>124953</v>
      </c>
      <c r="R66" s="225">
        <v>98776.8</v>
      </c>
      <c r="S66" s="225">
        <v>98776.8</v>
      </c>
      <c r="T66" s="170">
        <v>98776.8</v>
      </c>
      <c r="U66" s="165">
        <v>98776.8</v>
      </c>
      <c r="V66" s="154">
        <v>73168</v>
      </c>
      <c r="W66" s="159">
        <v>73168</v>
      </c>
      <c r="X66" s="154">
        <v>60973</v>
      </c>
      <c r="Y66" s="138">
        <v>53020</v>
      </c>
      <c r="Z66" s="133">
        <v>53020</v>
      </c>
      <c r="AA66" s="131">
        <v>42416</v>
      </c>
      <c r="AB66" s="125">
        <f ca="1">Q66/OFFSET(Q66,0,1)</f>
        <v>1.2650035230944918</v>
      </c>
      <c r="AD66"/>
      <c r="AE66" s="203"/>
    </row>
    <row r="67" spans="1:32" s="126" customFormat="1" ht="24" hidden="1" customHeight="1" x14ac:dyDescent="0.35">
      <c r="A67"/>
      <c r="B67"/>
      <c r="C67" s="9"/>
      <c r="D67" s="68"/>
      <c r="E67" s="69"/>
      <c r="F67" s="7"/>
      <c r="G67" s="18"/>
      <c r="H67" s="30">
        <f t="shared" si="2"/>
        <v>0</v>
      </c>
      <c r="I67" s="30">
        <f t="shared" si="3"/>
        <v>0</v>
      </c>
      <c r="J67" s="25"/>
      <c r="K67" s="65">
        <f t="shared" si="4"/>
        <v>0</v>
      </c>
      <c r="L67" s="65">
        <f t="shared" si="5"/>
        <v>0</v>
      </c>
      <c r="M67" s="18"/>
      <c r="N67" s="65">
        <f t="shared" si="6"/>
        <v>0</v>
      </c>
      <c r="O67" s="65">
        <f t="shared" si="7"/>
        <v>0</v>
      </c>
      <c r="P67" s="18"/>
      <c r="Q67" s="170">
        <v>0</v>
      </c>
      <c r="R67" s="170">
        <v>0</v>
      </c>
      <c r="S67" s="170">
        <v>0</v>
      </c>
      <c r="T67" s="170">
        <v>0</v>
      </c>
      <c r="U67" s="165">
        <v>0</v>
      </c>
      <c r="V67" s="153"/>
      <c r="W67" s="153"/>
      <c r="X67" s="153"/>
      <c r="Y67" s="133">
        <v>0</v>
      </c>
      <c r="Z67" s="133">
        <v>0</v>
      </c>
      <c r="AA67" s="127"/>
      <c r="AB67" s="125" t="e">
        <f ca="1">Q67/OFFSET(Q67,0,1)</f>
        <v>#DIV/0!</v>
      </c>
      <c r="AD67"/>
      <c r="AE67" s="213"/>
      <c r="AF67" s="214" t="s">
        <v>277</v>
      </c>
    </row>
    <row r="68" spans="1:32" s="126" customFormat="1" ht="24" customHeight="1" x14ac:dyDescent="0.35">
      <c r="A68" t="s">
        <v>58</v>
      </c>
      <c r="B68"/>
      <c r="C68" s="76" t="s">
        <v>27</v>
      </c>
      <c r="D68" s="74"/>
      <c r="E68" s="75"/>
      <c r="F68" s="73"/>
      <c r="G68" s="18"/>
      <c r="H68" s="30">
        <f t="shared" si="2"/>
        <v>0</v>
      </c>
      <c r="I68" s="30">
        <f t="shared" si="3"/>
        <v>0</v>
      </c>
      <c r="J68" s="25"/>
      <c r="K68" s="65">
        <f t="shared" si="4"/>
        <v>0</v>
      </c>
      <c r="L68" s="65">
        <f t="shared" si="5"/>
        <v>0</v>
      </c>
      <c r="M68" s="18"/>
      <c r="N68" s="65">
        <f t="shared" si="6"/>
        <v>0</v>
      </c>
      <c r="O68" s="65">
        <f t="shared" si="7"/>
        <v>0</v>
      </c>
      <c r="P68" s="18"/>
      <c r="Q68" s="170"/>
      <c r="R68" s="170">
        <v>0</v>
      </c>
      <c r="S68" s="170">
        <v>0</v>
      </c>
      <c r="T68" s="170">
        <v>0</v>
      </c>
      <c r="U68" s="165">
        <v>0</v>
      </c>
      <c r="V68" s="153"/>
      <c r="W68" s="153"/>
      <c r="X68" s="153"/>
      <c r="Y68" s="133"/>
      <c r="Z68" s="133"/>
      <c r="AA68" s="127"/>
      <c r="AB68" s="125"/>
      <c r="AD68"/>
      <c r="AE68" s="221">
        <v>23222.7</v>
      </c>
      <c r="AF68" s="215" t="s">
        <v>220</v>
      </c>
    </row>
    <row r="69" spans="1:32" s="126" customFormat="1" ht="24" customHeight="1" x14ac:dyDescent="0.35">
      <c r="A69" t="s">
        <v>58</v>
      </c>
      <c r="B69"/>
      <c r="C69" s="79" t="s">
        <v>290</v>
      </c>
      <c r="D69" s="80">
        <f t="shared" ref="D69:E74" si="31">H69</f>
        <v>84200</v>
      </c>
      <c r="E69" s="81">
        <f t="shared" si="31"/>
        <v>58900</v>
      </c>
      <c r="F69" s="10"/>
      <c r="G69" s="18"/>
      <c r="H69" s="30">
        <f t="shared" si="2"/>
        <v>84200</v>
      </c>
      <c r="I69" s="30">
        <f t="shared" si="3"/>
        <v>58900</v>
      </c>
      <c r="J69" s="25"/>
      <c r="K69" s="65">
        <f t="shared" si="4"/>
        <v>84118.22</v>
      </c>
      <c r="L69" s="65">
        <f t="shared" si="5"/>
        <v>58882.753999999994</v>
      </c>
      <c r="M69" s="18"/>
      <c r="N69" s="65">
        <f t="shared" si="6"/>
        <v>84118.22</v>
      </c>
      <c r="O69" s="65">
        <f t="shared" si="7"/>
        <v>58882.753999999994</v>
      </c>
      <c r="P69" s="18"/>
      <c r="Q69" s="243">
        <v>42059.11</v>
      </c>
      <c r="R69" s="225">
        <v>17766</v>
      </c>
      <c r="S69" s="225">
        <v>17766</v>
      </c>
      <c r="T69" s="170">
        <v>17766</v>
      </c>
      <c r="U69" s="165">
        <v>17766</v>
      </c>
      <c r="V69" s="154">
        <v>13160</v>
      </c>
      <c r="W69" s="159">
        <v>13160</v>
      </c>
      <c r="X69" s="154">
        <v>10966</v>
      </c>
      <c r="Y69" s="138">
        <v>9535</v>
      </c>
      <c r="Z69" s="133">
        <v>9535</v>
      </c>
      <c r="AA69" s="131">
        <v>7628</v>
      </c>
      <c r="AB69" s="125">
        <f ca="1">Q69/OFFSET(Q69,0,1)</f>
        <v>2.3673933355848251</v>
      </c>
      <c r="AD69"/>
      <c r="AE69" s="221">
        <v>44421.75</v>
      </c>
      <c r="AF69" s="215" t="s">
        <v>207</v>
      </c>
    </row>
    <row r="70" spans="1:32" s="126" customFormat="1" ht="24" customHeight="1" x14ac:dyDescent="0.35">
      <c r="A70" t="s">
        <v>58</v>
      </c>
      <c r="B70"/>
      <c r="C70" s="79" t="s">
        <v>291</v>
      </c>
      <c r="D70" s="80">
        <f t="shared" si="31"/>
        <v>117200</v>
      </c>
      <c r="E70" s="81">
        <f t="shared" si="31"/>
        <v>82100</v>
      </c>
      <c r="F70" s="10"/>
      <c r="G70" s="18"/>
      <c r="H70" s="30">
        <f t="shared" si="2"/>
        <v>117200</v>
      </c>
      <c r="I70" s="30">
        <f t="shared" si="3"/>
        <v>82100</v>
      </c>
      <c r="J70" s="25"/>
      <c r="K70" s="65">
        <f t="shared" si="4"/>
        <v>117159.84</v>
      </c>
      <c r="L70" s="65">
        <f t="shared" si="5"/>
        <v>82011.887999999992</v>
      </c>
      <c r="M70" s="18"/>
      <c r="N70" s="65">
        <f t="shared" si="6"/>
        <v>117159.84</v>
      </c>
      <c r="O70" s="65">
        <f t="shared" si="7"/>
        <v>82011.887999999992</v>
      </c>
      <c r="P70" s="18"/>
      <c r="Q70" s="243">
        <v>58579.92</v>
      </c>
      <c r="R70" s="225">
        <v>33250.5</v>
      </c>
      <c r="S70" s="225">
        <v>33250.5</v>
      </c>
      <c r="T70" s="170">
        <v>33250.5</v>
      </c>
      <c r="U70" s="165">
        <v>33250.5</v>
      </c>
      <c r="V70" s="154">
        <v>24630</v>
      </c>
      <c r="W70" s="159">
        <v>24630</v>
      </c>
      <c r="X70" s="154">
        <v>20525</v>
      </c>
      <c r="Y70" s="138">
        <v>17847.5</v>
      </c>
      <c r="Z70" s="133">
        <v>17847.5</v>
      </c>
      <c r="AA70" s="131">
        <v>14278</v>
      </c>
      <c r="AB70" s="125">
        <f ca="1">Q70/OFFSET(Q70,0,1)</f>
        <v>1.761775612396806</v>
      </c>
      <c r="AD70"/>
      <c r="AE70" s="221">
        <v>55529.55</v>
      </c>
      <c r="AF70" s="215" t="s">
        <v>208</v>
      </c>
    </row>
    <row r="71" spans="1:32" s="126" customFormat="1" ht="24" customHeight="1" x14ac:dyDescent="0.35">
      <c r="A71" t="s">
        <v>58</v>
      </c>
      <c r="B71"/>
      <c r="C71" s="79" t="s">
        <v>292</v>
      </c>
      <c r="D71" s="80">
        <f t="shared" si="31"/>
        <v>128900</v>
      </c>
      <c r="E71" s="81">
        <f t="shared" si="31"/>
        <v>90300</v>
      </c>
      <c r="F71" s="10"/>
      <c r="G71" s="18"/>
      <c r="H71" s="30">
        <f t="shared" ref="H71:H121" si="32">MROUND(K71+48,100)</f>
        <v>128900</v>
      </c>
      <c r="I71" s="30">
        <f t="shared" ref="I71:I121" si="33">MROUND(L71+48,100)</f>
        <v>90300</v>
      </c>
      <c r="J71" s="25"/>
      <c r="K71" s="65">
        <f t="shared" si="4"/>
        <v>128878.2</v>
      </c>
      <c r="L71" s="65">
        <f t="shared" si="5"/>
        <v>90214.739999999991</v>
      </c>
      <c r="M71" s="18"/>
      <c r="N71" s="65">
        <f t="shared" si="6"/>
        <v>128878.2</v>
      </c>
      <c r="O71" s="65">
        <f t="shared" si="7"/>
        <v>90214.739999999991</v>
      </c>
      <c r="P71" s="18"/>
      <c r="Q71" s="243">
        <v>64439.1</v>
      </c>
      <c r="R71" s="225">
        <v>46307.700000000004</v>
      </c>
      <c r="S71" s="225">
        <v>46307.700000000004</v>
      </c>
      <c r="T71" s="170">
        <v>46307.700000000004</v>
      </c>
      <c r="U71" s="165">
        <v>46307.700000000004</v>
      </c>
      <c r="V71" s="154">
        <v>34302</v>
      </c>
      <c r="W71" s="159">
        <v>34302</v>
      </c>
      <c r="X71" s="154">
        <v>28585</v>
      </c>
      <c r="Y71" s="138">
        <v>24856.25</v>
      </c>
      <c r="Z71" s="133">
        <v>24856.25</v>
      </c>
      <c r="AA71" s="131">
        <v>19885</v>
      </c>
      <c r="AB71" s="125">
        <f ca="1">Q71/OFFSET(Q71,0,1)</f>
        <v>1.3915417954249507</v>
      </c>
      <c r="AD71"/>
      <c r="AE71" s="221">
        <v>87720.3</v>
      </c>
      <c r="AF71" s="215" t="s">
        <v>209</v>
      </c>
    </row>
    <row r="72" spans="1:32" s="126" customFormat="1" ht="15.6" customHeight="1" x14ac:dyDescent="0.35">
      <c r="A72" t="s">
        <v>58</v>
      </c>
      <c r="B72"/>
      <c r="C72" s="1"/>
      <c r="D72" s="68"/>
      <c r="E72" s="69"/>
      <c r="F72" s="10"/>
      <c r="G72" s="18"/>
      <c r="H72" s="30">
        <f t="shared" si="32"/>
        <v>0</v>
      </c>
      <c r="I72" s="30">
        <f t="shared" si="33"/>
        <v>0</v>
      </c>
      <c r="J72" s="25"/>
      <c r="K72" s="65">
        <f t="shared" si="4"/>
        <v>0</v>
      </c>
      <c r="L72" s="65">
        <f t="shared" si="5"/>
        <v>0</v>
      </c>
      <c r="M72" s="18"/>
      <c r="N72" s="65">
        <f t="shared" si="6"/>
        <v>0</v>
      </c>
      <c r="O72" s="65">
        <f t="shared" si="7"/>
        <v>0</v>
      </c>
      <c r="P72" s="18"/>
      <c r="Q72" s="170"/>
      <c r="R72" s="170"/>
      <c r="S72" s="170">
        <v>0</v>
      </c>
      <c r="T72" s="170">
        <v>0</v>
      </c>
      <c r="U72" s="165">
        <v>0</v>
      </c>
      <c r="V72" s="153"/>
      <c r="W72" s="153"/>
      <c r="X72" s="153"/>
      <c r="Y72" s="133">
        <v>0</v>
      </c>
      <c r="Z72" s="133">
        <v>0</v>
      </c>
      <c r="AA72" s="127"/>
      <c r="AB72" s="125"/>
      <c r="AD72"/>
      <c r="AE72" s="203"/>
    </row>
    <row r="73" spans="1:32" s="126" customFormat="1" ht="24" customHeight="1" thickBot="1" x14ac:dyDescent="0.4">
      <c r="A73" t="s">
        <v>58</v>
      </c>
      <c r="B73"/>
      <c r="C73" s="76" t="s">
        <v>31</v>
      </c>
      <c r="D73" s="74"/>
      <c r="E73" s="75"/>
      <c r="F73" s="77"/>
      <c r="G73" s="18"/>
      <c r="H73" s="30">
        <f t="shared" si="32"/>
        <v>0</v>
      </c>
      <c r="I73" s="30">
        <f t="shared" si="33"/>
        <v>0</v>
      </c>
      <c r="J73" s="25"/>
      <c r="K73" s="65">
        <f t="shared" si="4"/>
        <v>0</v>
      </c>
      <c r="L73" s="65">
        <f t="shared" si="5"/>
        <v>0</v>
      </c>
      <c r="M73" s="18"/>
      <c r="N73" s="65">
        <f t="shared" si="6"/>
        <v>0</v>
      </c>
      <c r="O73" s="65">
        <f t="shared" si="7"/>
        <v>0</v>
      </c>
      <c r="P73" s="18"/>
      <c r="Q73" s="170"/>
      <c r="R73" s="170"/>
      <c r="S73" s="170">
        <v>0</v>
      </c>
      <c r="T73" s="170">
        <v>0</v>
      </c>
      <c r="U73" s="165">
        <v>0</v>
      </c>
      <c r="V73" s="153"/>
      <c r="W73" s="153"/>
      <c r="X73" s="153"/>
      <c r="Y73" s="133"/>
      <c r="Z73" s="133"/>
      <c r="AA73" s="127"/>
      <c r="AB73" s="125"/>
      <c r="AD73"/>
      <c r="AE73" s="203"/>
    </row>
    <row r="74" spans="1:32" s="126" customFormat="1" ht="24" customHeight="1" x14ac:dyDescent="0.35">
      <c r="A74" t="s">
        <v>58</v>
      </c>
      <c r="B74"/>
      <c r="C74" s="86" t="s">
        <v>32</v>
      </c>
      <c r="D74" s="80">
        <f t="shared" si="31"/>
        <v>110300</v>
      </c>
      <c r="E74" s="81">
        <f t="shared" si="31"/>
        <v>77200</v>
      </c>
      <c r="F74" s="5"/>
      <c r="G74" s="18"/>
      <c r="H74" s="30">
        <f t="shared" si="32"/>
        <v>110300</v>
      </c>
      <c r="I74" s="30">
        <f t="shared" si="33"/>
        <v>77200</v>
      </c>
      <c r="J74" s="25"/>
      <c r="K74" s="65">
        <f t="shared" ref="K74:K121" si="34">N74*$K$5</f>
        <v>110280</v>
      </c>
      <c r="L74" s="65">
        <f t="shared" ref="L74:L121" si="35">O74*$L$5</f>
        <v>77196</v>
      </c>
      <c r="M74" s="18"/>
      <c r="N74" s="65">
        <f t="shared" ref="N74:N121" si="36">Q74*$N$5</f>
        <v>110280</v>
      </c>
      <c r="O74" s="65">
        <f t="shared" ref="O74:O121" si="37">Q74*$O$5</f>
        <v>77196</v>
      </c>
      <c r="P74" s="18"/>
      <c r="Q74" s="243">
        <v>55140</v>
      </c>
      <c r="R74" s="225">
        <v>43588.800000000003</v>
      </c>
      <c r="S74" s="225">
        <v>43588.800000000003</v>
      </c>
      <c r="T74" s="170">
        <v>43588.800000000003</v>
      </c>
      <c r="U74" s="165">
        <v>43588.800000000003</v>
      </c>
      <c r="V74" s="154">
        <v>32288</v>
      </c>
      <c r="W74" s="159">
        <v>32288</v>
      </c>
      <c r="X74" s="154">
        <v>26906</v>
      </c>
      <c r="Y74" s="138">
        <v>23396.25</v>
      </c>
      <c r="Z74" s="133">
        <v>23396.25</v>
      </c>
      <c r="AA74" s="131">
        <v>18717</v>
      </c>
      <c r="AB74" s="125">
        <f ca="1">Q74/OFFSET(Q74,0,1)</f>
        <v>1.2650038542010791</v>
      </c>
      <c r="AD74"/>
      <c r="AE74" s="216"/>
      <c r="AF74" s="217" t="s">
        <v>236</v>
      </c>
    </row>
    <row r="75" spans="1:32" s="126" customFormat="1" ht="24" customHeight="1" x14ac:dyDescent="0.35">
      <c r="A75"/>
      <c r="B75"/>
      <c r="C75" s="149"/>
      <c r="D75" s="93"/>
      <c r="E75" s="94"/>
      <c r="F75" s="5"/>
      <c r="G75" s="18"/>
      <c r="H75" s="30">
        <f t="shared" si="32"/>
        <v>0</v>
      </c>
      <c r="I75" s="30">
        <f t="shared" si="33"/>
        <v>0</v>
      </c>
      <c r="J75" s="25"/>
      <c r="K75" s="65"/>
      <c r="L75" s="65"/>
      <c r="M75" s="18"/>
      <c r="N75" s="65"/>
      <c r="O75" s="65"/>
      <c r="P75" s="18"/>
      <c r="Q75" s="170"/>
      <c r="R75" s="170"/>
      <c r="S75" s="170">
        <v>0</v>
      </c>
      <c r="T75" s="170">
        <v>0</v>
      </c>
      <c r="U75" s="165">
        <v>0</v>
      </c>
      <c r="V75" s="153"/>
      <c r="W75" s="153"/>
      <c r="X75" s="153"/>
      <c r="Y75" s="133">
        <v>0</v>
      </c>
      <c r="Z75" s="133">
        <v>0</v>
      </c>
      <c r="AA75" s="127"/>
      <c r="AB75" s="125"/>
      <c r="AD75"/>
      <c r="AE75" s="222">
        <v>22876</v>
      </c>
      <c r="AF75" s="218" t="s">
        <v>107</v>
      </c>
    </row>
    <row r="76" spans="1:32" s="126" customFormat="1" ht="24" customHeight="1" x14ac:dyDescent="0.35">
      <c r="A76" t="s">
        <v>58</v>
      </c>
      <c r="B76"/>
      <c r="C76" s="76" t="s">
        <v>33</v>
      </c>
      <c r="D76" s="74"/>
      <c r="E76" s="75"/>
      <c r="F76" s="77"/>
      <c r="G76" s="18"/>
      <c r="H76" s="30">
        <f t="shared" si="32"/>
        <v>0</v>
      </c>
      <c r="I76" s="30">
        <f t="shared" si="33"/>
        <v>0</v>
      </c>
      <c r="J76" s="25"/>
      <c r="K76" s="65">
        <f t="shared" si="34"/>
        <v>0</v>
      </c>
      <c r="L76" s="65">
        <f t="shared" si="35"/>
        <v>0</v>
      </c>
      <c r="M76" s="18"/>
      <c r="N76" s="65">
        <f t="shared" si="36"/>
        <v>0</v>
      </c>
      <c r="O76" s="65">
        <f t="shared" si="37"/>
        <v>0</v>
      </c>
      <c r="P76" s="18"/>
      <c r="Q76" s="170"/>
      <c r="R76" s="170"/>
      <c r="S76" s="170">
        <v>0</v>
      </c>
      <c r="T76" s="170">
        <v>0</v>
      </c>
      <c r="U76" s="165">
        <v>0</v>
      </c>
      <c r="V76" s="153"/>
      <c r="W76" s="153"/>
      <c r="X76" s="153"/>
      <c r="Y76" s="133"/>
      <c r="Z76" s="133"/>
      <c r="AA76" s="127"/>
      <c r="AB76" s="125"/>
      <c r="AD76"/>
      <c r="AE76" s="222">
        <v>23967</v>
      </c>
      <c r="AF76" s="218" t="s">
        <v>108</v>
      </c>
    </row>
    <row r="77" spans="1:32" s="126" customFormat="1" ht="24" customHeight="1" x14ac:dyDescent="0.35">
      <c r="A77" t="s">
        <v>58</v>
      </c>
      <c r="B77"/>
      <c r="C77" s="86" t="s">
        <v>64</v>
      </c>
      <c r="D77" s="80">
        <f t="shared" ref="D77:E90" si="38">H77</f>
        <v>137700</v>
      </c>
      <c r="E77" s="81">
        <f t="shared" si="38"/>
        <v>96400</v>
      </c>
      <c r="F77" s="5"/>
      <c r="G77" s="18"/>
      <c r="H77" s="30">
        <f t="shared" si="32"/>
        <v>137700</v>
      </c>
      <c r="I77" s="30">
        <f t="shared" si="33"/>
        <v>96400</v>
      </c>
      <c r="J77" s="25"/>
      <c r="K77" s="65">
        <f t="shared" si="34"/>
        <v>137630</v>
      </c>
      <c r="L77" s="65">
        <f t="shared" si="35"/>
        <v>96341</v>
      </c>
      <c r="M77" s="18"/>
      <c r="N77" s="65">
        <f t="shared" si="36"/>
        <v>137630</v>
      </c>
      <c r="O77" s="65">
        <f t="shared" si="37"/>
        <v>96341</v>
      </c>
      <c r="P77" s="18"/>
      <c r="Q77" s="243">
        <v>68815</v>
      </c>
      <c r="R77" s="225">
        <v>54399</v>
      </c>
      <c r="S77" s="225">
        <v>54399</v>
      </c>
      <c r="T77" s="170">
        <v>54398.25</v>
      </c>
      <c r="U77" s="165">
        <v>54398.25</v>
      </c>
      <c r="V77" s="154">
        <v>40295</v>
      </c>
      <c r="W77" s="159">
        <v>40295</v>
      </c>
      <c r="X77" s="154">
        <v>33579</v>
      </c>
      <c r="Y77" s="138">
        <v>29198.75</v>
      </c>
      <c r="Z77" s="133">
        <v>29198.75</v>
      </c>
      <c r="AA77" s="131">
        <v>23359</v>
      </c>
      <c r="AB77" s="125">
        <f ca="1">Q77/OFFSET(Q77,0,1)</f>
        <v>1.2650048714130775</v>
      </c>
      <c r="AD77"/>
      <c r="AE77" s="222">
        <v>31818</v>
      </c>
      <c r="AF77" s="218" t="s">
        <v>159</v>
      </c>
    </row>
    <row r="78" spans="1:32" s="126" customFormat="1" ht="24" customHeight="1" x14ac:dyDescent="0.35">
      <c r="A78" t="s">
        <v>58</v>
      </c>
      <c r="B78"/>
      <c r="C78" s="16"/>
      <c r="D78" s="68"/>
      <c r="E78" s="69"/>
      <c r="F78" s="5"/>
      <c r="G78" s="18"/>
      <c r="H78" s="30">
        <f t="shared" si="32"/>
        <v>0</v>
      </c>
      <c r="I78" s="30">
        <f t="shared" si="33"/>
        <v>0</v>
      </c>
      <c r="J78" s="25"/>
      <c r="K78" s="65">
        <f t="shared" si="34"/>
        <v>0</v>
      </c>
      <c r="L78" s="65">
        <f t="shared" si="35"/>
        <v>0</v>
      </c>
      <c r="M78" s="18"/>
      <c r="N78" s="65">
        <f t="shared" si="36"/>
        <v>0</v>
      </c>
      <c r="O78" s="65">
        <f t="shared" si="37"/>
        <v>0</v>
      </c>
      <c r="P78" s="18"/>
      <c r="Q78" s="170"/>
      <c r="R78" s="170"/>
      <c r="S78" s="170">
        <v>0</v>
      </c>
      <c r="T78" s="170">
        <v>0</v>
      </c>
      <c r="U78" s="165">
        <v>0</v>
      </c>
      <c r="V78" s="153"/>
      <c r="W78" s="153"/>
      <c r="X78" s="153"/>
      <c r="Y78" s="133">
        <v>0</v>
      </c>
      <c r="Z78" s="133">
        <v>0</v>
      </c>
      <c r="AA78" s="127"/>
      <c r="AB78" s="125"/>
      <c r="AD78"/>
      <c r="AE78" s="222">
        <v>33428</v>
      </c>
      <c r="AF78" s="218" t="s">
        <v>158</v>
      </c>
    </row>
    <row r="79" spans="1:32" s="126" customFormat="1" ht="24" hidden="1" customHeight="1" x14ac:dyDescent="0.35">
      <c r="A79" t="s">
        <v>58</v>
      </c>
      <c r="B79"/>
      <c r="C79" s="76" t="s">
        <v>34</v>
      </c>
      <c r="D79" s="74"/>
      <c r="E79" s="75"/>
      <c r="F79" s="77"/>
      <c r="G79" s="18"/>
      <c r="H79" s="30">
        <f t="shared" si="32"/>
        <v>0</v>
      </c>
      <c r="I79" s="30">
        <f t="shared" si="33"/>
        <v>0</v>
      </c>
      <c r="J79" s="25"/>
      <c r="K79" s="65">
        <f t="shared" si="34"/>
        <v>0</v>
      </c>
      <c r="L79" s="65">
        <f t="shared" si="35"/>
        <v>0</v>
      </c>
      <c r="M79" s="18"/>
      <c r="N79" s="65">
        <f t="shared" si="36"/>
        <v>0</v>
      </c>
      <c r="O79" s="65">
        <f t="shared" si="37"/>
        <v>0</v>
      </c>
      <c r="P79" s="18"/>
      <c r="Q79" s="170"/>
      <c r="R79" s="170"/>
      <c r="S79" s="170">
        <v>0</v>
      </c>
      <c r="T79" s="170">
        <v>0</v>
      </c>
      <c r="U79" s="165">
        <v>0</v>
      </c>
      <c r="V79" s="153"/>
      <c r="W79" s="153"/>
      <c r="X79" s="153"/>
      <c r="Y79" s="133"/>
      <c r="Z79" s="133"/>
      <c r="AA79" s="127"/>
      <c r="AB79" s="125"/>
      <c r="AD79"/>
      <c r="AE79" s="222">
        <v>36681</v>
      </c>
      <c r="AF79" s="218" t="s">
        <v>160</v>
      </c>
    </row>
    <row r="80" spans="1:32" s="126" customFormat="1" ht="24" hidden="1" customHeight="1" x14ac:dyDescent="0.35">
      <c r="A80" t="s">
        <v>74</v>
      </c>
      <c r="B80"/>
      <c r="C80" s="79" t="s">
        <v>35</v>
      </c>
      <c r="D80" s="80"/>
      <c r="E80" s="81"/>
      <c r="F80" s="11"/>
      <c r="G80" s="18"/>
      <c r="H80" s="30">
        <f t="shared" si="32"/>
        <v>0</v>
      </c>
      <c r="I80" s="30">
        <f t="shared" si="33"/>
        <v>0</v>
      </c>
      <c r="J80" s="25"/>
      <c r="K80" s="65">
        <f t="shared" si="34"/>
        <v>0</v>
      </c>
      <c r="L80" s="65">
        <f t="shared" si="35"/>
        <v>0</v>
      </c>
      <c r="M80" s="18"/>
      <c r="N80" s="65">
        <f t="shared" si="36"/>
        <v>0</v>
      </c>
      <c r="O80" s="65">
        <f t="shared" si="37"/>
        <v>0</v>
      </c>
      <c r="P80" s="18"/>
      <c r="Q80" s="170"/>
      <c r="R80" s="170"/>
      <c r="S80" s="170">
        <v>0</v>
      </c>
      <c r="T80" s="170">
        <v>0</v>
      </c>
      <c r="U80" s="165">
        <v>0</v>
      </c>
      <c r="V80" s="153">
        <v>0</v>
      </c>
      <c r="W80" s="153">
        <v>0</v>
      </c>
      <c r="X80" s="153">
        <v>0</v>
      </c>
      <c r="Y80" s="133">
        <v>0</v>
      </c>
      <c r="Z80" s="133">
        <v>0</v>
      </c>
      <c r="AA80" s="127"/>
      <c r="AB80" s="125"/>
      <c r="AD80"/>
      <c r="AE80" s="222">
        <v>51632</v>
      </c>
      <c r="AF80" s="218" t="s">
        <v>161</v>
      </c>
    </row>
    <row r="81" spans="1:32" s="126" customFormat="1" ht="24" hidden="1" customHeight="1" x14ac:dyDescent="0.35">
      <c r="A81" t="s">
        <v>74</v>
      </c>
      <c r="B81"/>
      <c r="C81" s="79" t="s">
        <v>36</v>
      </c>
      <c r="D81" s="80">
        <f t="shared" si="38"/>
        <v>0</v>
      </c>
      <c r="E81" s="81">
        <f t="shared" si="38"/>
        <v>0</v>
      </c>
      <c r="F81" s="11"/>
      <c r="G81" s="18"/>
      <c r="H81" s="30">
        <f t="shared" si="32"/>
        <v>0</v>
      </c>
      <c r="I81" s="30">
        <f t="shared" si="33"/>
        <v>0</v>
      </c>
      <c r="J81" s="25"/>
      <c r="K81" s="65">
        <f t="shared" si="34"/>
        <v>0</v>
      </c>
      <c r="L81" s="65">
        <f t="shared" si="35"/>
        <v>0</v>
      </c>
      <c r="M81" s="18"/>
      <c r="N81" s="65">
        <f t="shared" si="36"/>
        <v>0</v>
      </c>
      <c r="O81" s="65">
        <f t="shared" si="37"/>
        <v>0</v>
      </c>
      <c r="P81" s="18"/>
      <c r="Q81" s="170"/>
      <c r="R81" s="170"/>
      <c r="S81" s="170">
        <v>27549.72</v>
      </c>
      <c r="T81" s="170">
        <v>27549.72</v>
      </c>
      <c r="U81" s="165">
        <v>27549.72</v>
      </c>
      <c r="V81" s="159">
        <v>20407.2</v>
      </c>
      <c r="W81" s="159">
        <v>20407.2</v>
      </c>
      <c r="X81" s="154">
        <v>17006</v>
      </c>
      <c r="Y81" s="138">
        <v>14787.5</v>
      </c>
      <c r="Z81" s="133">
        <v>14787.5</v>
      </c>
      <c r="AA81" s="131">
        <v>11830</v>
      </c>
      <c r="AB81" s="125"/>
      <c r="AD81"/>
      <c r="AE81" s="222">
        <v>53186</v>
      </c>
      <c r="AF81" s="218" t="s">
        <v>179</v>
      </c>
    </row>
    <row r="82" spans="1:32" s="126" customFormat="1" ht="24" hidden="1" customHeight="1" x14ac:dyDescent="0.35">
      <c r="A82" t="s">
        <v>74</v>
      </c>
      <c r="B82"/>
      <c r="C82" s="79" t="s">
        <v>37</v>
      </c>
      <c r="D82" s="80"/>
      <c r="E82" s="81"/>
      <c r="F82" s="11"/>
      <c r="G82" s="18"/>
      <c r="H82" s="30">
        <f t="shared" si="32"/>
        <v>0</v>
      </c>
      <c r="I82" s="30">
        <f t="shared" si="33"/>
        <v>0</v>
      </c>
      <c r="J82" s="25"/>
      <c r="K82" s="65">
        <f t="shared" si="34"/>
        <v>0</v>
      </c>
      <c r="L82" s="65">
        <f t="shared" si="35"/>
        <v>0</v>
      </c>
      <c r="M82" s="18"/>
      <c r="N82" s="65">
        <f t="shared" si="36"/>
        <v>0</v>
      </c>
      <c r="O82" s="65">
        <f t="shared" si="37"/>
        <v>0</v>
      </c>
      <c r="P82" s="18"/>
      <c r="Q82" s="170"/>
      <c r="R82" s="170"/>
      <c r="S82" s="170">
        <v>0</v>
      </c>
      <c r="T82" s="170">
        <v>0</v>
      </c>
      <c r="U82" s="165">
        <v>0</v>
      </c>
      <c r="V82" s="153">
        <v>0</v>
      </c>
      <c r="W82" s="153">
        <v>0</v>
      </c>
      <c r="X82" s="153">
        <v>0</v>
      </c>
      <c r="Y82" s="133">
        <v>0</v>
      </c>
      <c r="Z82" s="133">
        <v>0</v>
      </c>
      <c r="AA82" s="127"/>
      <c r="AB82" s="125"/>
      <c r="AD82"/>
      <c r="AE82" s="203"/>
    </row>
    <row r="83" spans="1:32" s="126" customFormat="1" ht="24" hidden="1" customHeight="1" x14ac:dyDescent="0.35">
      <c r="A83" t="s">
        <v>58</v>
      </c>
      <c r="B83"/>
      <c r="C83" s="1"/>
      <c r="D83" s="68"/>
      <c r="E83" s="69"/>
      <c r="F83" s="11"/>
      <c r="G83" s="18"/>
      <c r="H83" s="30">
        <f t="shared" si="32"/>
        <v>0</v>
      </c>
      <c r="I83" s="30">
        <f t="shared" si="33"/>
        <v>0</v>
      </c>
      <c r="J83" s="25"/>
      <c r="K83" s="65">
        <f t="shared" si="34"/>
        <v>0</v>
      </c>
      <c r="L83" s="65">
        <f t="shared" si="35"/>
        <v>0</v>
      </c>
      <c r="M83" s="18"/>
      <c r="N83" s="65">
        <f t="shared" si="36"/>
        <v>0</v>
      </c>
      <c r="O83" s="65">
        <f t="shared" si="37"/>
        <v>0</v>
      </c>
      <c r="P83" s="18"/>
      <c r="Q83" s="170"/>
      <c r="R83" s="170"/>
      <c r="S83" s="170">
        <v>0</v>
      </c>
      <c r="T83" s="170">
        <v>0</v>
      </c>
      <c r="U83" s="165">
        <v>0</v>
      </c>
      <c r="V83" s="153"/>
      <c r="W83" s="153"/>
      <c r="X83" s="153"/>
      <c r="Y83" s="133">
        <v>0</v>
      </c>
      <c r="Z83" s="133">
        <v>0</v>
      </c>
      <c r="AA83" s="127"/>
      <c r="AB83" s="125"/>
      <c r="AD83"/>
      <c r="AE83" s="203"/>
    </row>
    <row r="84" spans="1:32" s="126" customFormat="1" ht="24" customHeight="1" x14ac:dyDescent="0.35">
      <c r="A84" t="s">
        <v>58</v>
      </c>
      <c r="B84"/>
      <c r="C84" s="76" t="s">
        <v>94</v>
      </c>
      <c r="D84" s="74"/>
      <c r="E84" s="75"/>
      <c r="F84" s="73"/>
      <c r="G84" s="18"/>
      <c r="H84" s="30">
        <f t="shared" si="32"/>
        <v>0</v>
      </c>
      <c r="I84" s="30">
        <f t="shared" si="33"/>
        <v>0</v>
      </c>
      <c r="J84" s="25"/>
      <c r="K84" s="65">
        <f t="shared" si="34"/>
        <v>0</v>
      </c>
      <c r="L84" s="65">
        <f t="shared" si="35"/>
        <v>0</v>
      </c>
      <c r="M84" s="18"/>
      <c r="N84" s="65">
        <f t="shared" si="36"/>
        <v>0</v>
      </c>
      <c r="O84" s="65">
        <f t="shared" si="37"/>
        <v>0</v>
      </c>
      <c r="P84" s="18"/>
      <c r="Q84" s="170"/>
      <c r="R84" s="170"/>
      <c r="S84" s="170">
        <v>0</v>
      </c>
      <c r="T84" s="170">
        <v>0</v>
      </c>
      <c r="U84" s="165">
        <v>0</v>
      </c>
      <c r="V84" s="153"/>
      <c r="W84" s="153"/>
      <c r="X84" s="153"/>
      <c r="Y84" s="133"/>
      <c r="Z84" s="133"/>
      <c r="AA84" s="127"/>
      <c r="AB84" s="125"/>
      <c r="AD84"/>
      <c r="AE84" s="203"/>
    </row>
    <row r="85" spans="1:32" s="126" customFormat="1" ht="24" customHeight="1" x14ac:dyDescent="0.35">
      <c r="A85" t="s">
        <v>58</v>
      </c>
      <c r="B85"/>
      <c r="C85" s="85" t="s">
        <v>38</v>
      </c>
      <c r="D85" s="80">
        <f t="shared" si="38"/>
        <v>82000</v>
      </c>
      <c r="E85" s="81">
        <f t="shared" si="38"/>
        <v>57400</v>
      </c>
      <c r="F85" s="11"/>
      <c r="G85" s="18"/>
      <c r="H85" s="30">
        <f t="shared" si="32"/>
        <v>82000</v>
      </c>
      <c r="I85" s="30">
        <f t="shared" si="33"/>
        <v>57400</v>
      </c>
      <c r="J85" s="25"/>
      <c r="K85" s="65">
        <f t="shared" si="34"/>
        <v>81946</v>
      </c>
      <c r="L85" s="65">
        <f t="shared" si="35"/>
        <v>57362.2</v>
      </c>
      <c r="M85" s="18"/>
      <c r="N85" s="65">
        <f t="shared" si="36"/>
        <v>81946</v>
      </c>
      <c r="O85" s="65">
        <f t="shared" si="37"/>
        <v>57362.2</v>
      </c>
      <c r="P85" s="18"/>
      <c r="Q85" s="243">
        <v>40973</v>
      </c>
      <c r="R85" s="225">
        <v>32390</v>
      </c>
      <c r="S85" s="225">
        <v>32390</v>
      </c>
      <c r="T85" s="170">
        <v>32389.200000000001</v>
      </c>
      <c r="U85" s="165">
        <v>32389.200000000001</v>
      </c>
      <c r="V85" s="154">
        <v>23992</v>
      </c>
      <c r="W85" s="159">
        <v>23992</v>
      </c>
      <c r="X85" s="154">
        <v>19993</v>
      </c>
      <c r="Y85" s="138">
        <v>17385</v>
      </c>
      <c r="Z85" s="133">
        <v>17385</v>
      </c>
      <c r="AA85" s="131">
        <v>13908</v>
      </c>
      <c r="AB85" s="125">
        <f t="shared" ref="AB85:AB90" ca="1" si="39">Q85/OFFSET(Q85,0,1)</f>
        <v>1.2649891941957394</v>
      </c>
      <c r="AD85"/>
      <c r="AE85" s="203"/>
    </row>
    <row r="86" spans="1:32" s="126" customFormat="1" ht="24" customHeight="1" x14ac:dyDescent="0.35">
      <c r="A86" t="s">
        <v>58</v>
      </c>
      <c r="B86"/>
      <c r="C86" s="85" t="s">
        <v>39</v>
      </c>
      <c r="D86" s="80">
        <f t="shared" si="38"/>
        <v>112200</v>
      </c>
      <c r="E86" s="81">
        <f t="shared" si="38"/>
        <v>78600</v>
      </c>
      <c r="F86" s="11"/>
      <c r="G86" s="18"/>
      <c r="H86" s="30">
        <f t="shared" si="32"/>
        <v>112200</v>
      </c>
      <c r="I86" s="30">
        <f t="shared" si="33"/>
        <v>78600</v>
      </c>
      <c r="J86" s="25"/>
      <c r="K86" s="65">
        <f t="shared" si="34"/>
        <v>112192</v>
      </c>
      <c r="L86" s="65">
        <f t="shared" si="35"/>
        <v>78534.399999999994</v>
      </c>
      <c r="M86" s="18"/>
      <c r="N86" s="65">
        <f t="shared" si="36"/>
        <v>112192</v>
      </c>
      <c r="O86" s="65">
        <f t="shared" si="37"/>
        <v>78534.399999999994</v>
      </c>
      <c r="P86" s="18"/>
      <c r="Q86" s="243">
        <v>56096</v>
      </c>
      <c r="R86" s="225">
        <v>44344.800000000003</v>
      </c>
      <c r="S86" s="225">
        <v>44344.800000000003</v>
      </c>
      <c r="T86" s="170">
        <v>44344.800000000003</v>
      </c>
      <c r="U86" s="165">
        <v>44344.800000000003</v>
      </c>
      <c r="V86" s="154">
        <v>32848</v>
      </c>
      <c r="W86" s="159">
        <v>32848</v>
      </c>
      <c r="X86" s="154">
        <v>27373</v>
      </c>
      <c r="Y86" s="138">
        <v>23802.5</v>
      </c>
      <c r="Z86" s="133">
        <v>23802.5</v>
      </c>
      <c r="AA86" s="131">
        <v>19042</v>
      </c>
      <c r="AB86" s="125">
        <f t="shared" ca="1" si="39"/>
        <v>1.2649961213039633</v>
      </c>
      <c r="AD86"/>
      <c r="AE86" s="203"/>
    </row>
    <row r="87" spans="1:32" s="126" customFormat="1" ht="24" customHeight="1" x14ac:dyDescent="0.35">
      <c r="A87" t="s">
        <v>58</v>
      </c>
      <c r="B87"/>
      <c r="C87" s="85" t="s">
        <v>40</v>
      </c>
      <c r="D87" s="80">
        <f t="shared" si="38"/>
        <v>190600</v>
      </c>
      <c r="E87" s="81">
        <f t="shared" si="38"/>
        <v>133500</v>
      </c>
      <c r="F87" s="11"/>
      <c r="G87" s="18"/>
      <c r="H87" s="30">
        <f t="shared" si="32"/>
        <v>190600</v>
      </c>
      <c r="I87" s="30">
        <f t="shared" si="33"/>
        <v>133500</v>
      </c>
      <c r="J87" s="25"/>
      <c r="K87" s="65">
        <f t="shared" si="34"/>
        <v>190580</v>
      </c>
      <c r="L87" s="65">
        <f t="shared" si="35"/>
        <v>133406</v>
      </c>
      <c r="M87" s="18"/>
      <c r="N87" s="65">
        <f t="shared" si="36"/>
        <v>190580</v>
      </c>
      <c r="O87" s="65">
        <f t="shared" si="37"/>
        <v>133406</v>
      </c>
      <c r="P87" s="18"/>
      <c r="Q87" s="243">
        <v>95290</v>
      </c>
      <c r="R87" s="225">
        <v>75328</v>
      </c>
      <c r="S87" s="225">
        <v>75328</v>
      </c>
      <c r="T87" s="170">
        <v>75327.3</v>
      </c>
      <c r="U87" s="165">
        <v>75327.3</v>
      </c>
      <c r="V87" s="154">
        <v>55798</v>
      </c>
      <c r="W87" s="159">
        <v>55798</v>
      </c>
      <c r="X87" s="154">
        <v>46498</v>
      </c>
      <c r="Y87" s="138">
        <v>40432.5</v>
      </c>
      <c r="Z87" s="133">
        <v>40432.5</v>
      </c>
      <c r="AA87" s="131">
        <v>32346</v>
      </c>
      <c r="AB87" s="125">
        <f t="shared" ca="1" si="39"/>
        <v>1.26500106202209</v>
      </c>
      <c r="AD87"/>
      <c r="AE87" s="203"/>
    </row>
    <row r="88" spans="1:32" s="126" customFormat="1" ht="24" customHeight="1" x14ac:dyDescent="0.35">
      <c r="A88" t="s">
        <v>58</v>
      </c>
      <c r="B88"/>
      <c r="C88" s="85" t="s">
        <v>41</v>
      </c>
      <c r="D88" s="80">
        <f t="shared" si="38"/>
        <v>222000</v>
      </c>
      <c r="E88" s="81">
        <f t="shared" si="38"/>
        <v>155400</v>
      </c>
      <c r="F88" s="11"/>
      <c r="G88" s="18"/>
      <c r="H88" s="30">
        <f t="shared" si="32"/>
        <v>222000</v>
      </c>
      <c r="I88" s="30">
        <f t="shared" si="33"/>
        <v>155400</v>
      </c>
      <c r="J88" s="25"/>
      <c r="K88" s="65">
        <f t="shared" si="34"/>
        <v>221934</v>
      </c>
      <c r="L88" s="65">
        <f t="shared" si="35"/>
        <v>155353.79999999999</v>
      </c>
      <c r="M88" s="18"/>
      <c r="N88" s="65">
        <f t="shared" si="36"/>
        <v>221934</v>
      </c>
      <c r="O88" s="65">
        <f t="shared" si="37"/>
        <v>155353.79999999999</v>
      </c>
      <c r="P88" s="18"/>
      <c r="Q88" s="243">
        <v>110967</v>
      </c>
      <c r="R88" s="225">
        <v>87721</v>
      </c>
      <c r="S88" s="225">
        <v>87721</v>
      </c>
      <c r="T88" s="170">
        <v>87720.3</v>
      </c>
      <c r="U88" s="165">
        <v>87720.3</v>
      </c>
      <c r="V88" s="154">
        <v>64978</v>
      </c>
      <c r="W88" s="159">
        <v>64978</v>
      </c>
      <c r="X88" s="154">
        <v>54148</v>
      </c>
      <c r="Y88" s="138">
        <v>47085</v>
      </c>
      <c r="Z88" s="133">
        <v>47085</v>
      </c>
      <c r="AA88" s="131">
        <v>37668</v>
      </c>
      <c r="AB88" s="125">
        <f t="shared" ca="1" si="39"/>
        <v>1.264999259014375</v>
      </c>
      <c r="AD88"/>
      <c r="AE88" s="203"/>
    </row>
    <row r="89" spans="1:32" s="126" customFormat="1" ht="24" customHeight="1" x14ac:dyDescent="0.35">
      <c r="A89" t="s">
        <v>58</v>
      </c>
      <c r="B89"/>
      <c r="C89" s="85" t="s">
        <v>42</v>
      </c>
      <c r="D89" s="80">
        <f t="shared" si="38"/>
        <v>297400</v>
      </c>
      <c r="E89" s="81">
        <f t="shared" si="38"/>
        <v>208200</v>
      </c>
      <c r="F89" s="11"/>
      <c r="G89" s="18"/>
      <c r="H89" s="30">
        <f t="shared" si="32"/>
        <v>297400</v>
      </c>
      <c r="I89" s="30">
        <f t="shared" si="33"/>
        <v>208200</v>
      </c>
      <c r="J89" s="25"/>
      <c r="K89" s="65">
        <f t="shared" si="34"/>
        <v>297386</v>
      </c>
      <c r="L89" s="65">
        <f t="shared" si="35"/>
        <v>208170.19999999998</v>
      </c>
      <c r="M89" s="18"/>
      <c r="N89" s="65">
        <f t="shared" si="36"/>
        <v>297386</v>
      </c>
      <c r="O89" s="65">
        <f t="shared" si="37"/>
        <v>208170.19999999998</v>
      </c>
      <c r="P89" s="18"/>
      <c r="Q89" s="243">
        <v>148693</v>
      </c>
      <c r="R89" s="225">
        <v>117544</v>
      </c>
      <c r="S89" s="225">
        <v>117544</v>
      </c>
      <c r="T89" s="170">
        <v>117543.15000000001</v>
      </c>
      <c r="U89" s="165">
        <v>117543.15000000001</v>
      </c>
      <c r="V89" s="154">
        <v>87069</v>
      </c>
      <c r="W89" s="159">
        <v>87069</v>
      </c>
      <c r="X89" s="154">
        <v>72557</v>
      </c>
      <c r="Y89" s="138">
        <v>63092.5</v>
      </c>
      <c r="Z89" s="133">
        <v>63092.5</v>
      </c>
      <c r="AA89" s="131">
        <v>50474</v>
      </c>
      <c r="AB89" s="125">
        <f t="shared" ca="1" si="39"/>
        <v>1.2649986388075956</v>
      </c>
      <c r="AD89"/>
      <c r="AE89" s="203"/>
    </row>
    <row r="90" spans="1:32" s="126" customFormat="1" ht="24" customHeight="1" x14ac:dyDescent="0.35">
      <c r="A90" t="s">
        <v>58</v>
      </c>
      <c r="B90"/>
      <c r="C90" s="85" t="s">
        <v>43</v>
      </c>
      <c r="D90" s="80">
        <f t="shared" si="38"/>
        <v>481600</v>
      </c>
      <c r="E90" s="81">
        <f t="shared" si="38"/>
        <v>337200</v>
      </c>
      <c r="F90"/>
      <c r="G90" s="18"/>
      <c r="H90" s="30">
        <f t="shared" si="32"/>
        <v>481600</v>
      </c>
      <c r="I90" s="30">
        <f t="shared" si="33"/>
        <v>337200</v>
      </c>
      <c r="J90" s="25"/>
      <c r="K90" s="65">
        <f t="shared" si="34"/>
        <v>481576</v>
      </c>
      <c r="L90" s="65">
        <f t="shared" si="35"/>
        <v>337103.19999999995</v>
      </c>
      <c r="M90" s="18"/>
      <c r="N90" s="65">
        <f t="shared" si="36"/>
        <v>481576</v>
      </c>
      <c r="O90" s="65">
        <f t="shared" si="37"/>
        <v>337103.19999999995</v>
      </c>
      <c r="P90" s="18"/>
      <c r="Q90" s="243">
        <v>240788</v>
      </c>
      <c r="R90" s="225">
        <v>190345.95</v>
      </c>
      <c r="S90" s="225">
        <v>190345.95</v>
      </c>
      <c r="T90" s="170">
        <v>190345.95</v>
      </c>
      <c r="U90" s="165">
        <v>190345.95</v>
      </c>
      <c r="V90" s="163">
        <v>140997</v>
      </c>
      <c r="W90" s="162">
        <v>140997</v>
      </c>
      <c r="X90" s="155">
        <v>117497</v>
      </c>
      <c r="Y90" s="138">
        <v>102171.25</v>
      </c>
      <c r="Z90" s="133">
        <v>102171.25</v>
      </c>
      <c r="AA90" s="131">
        <v>81737</v>
      </c>
      <c r="AB90" s="125">
        <f t="shared" ca="1" si="39"/>
        <v>1.2650019609032921</v>
      </c>
      <c r="AD90"/>
      <c r="AE90" s="203"/>
    </row>
    <row r="91" spans="1:32" s="126" customFormat="1" ht="24" customHeight="1" x14ac:dyDescent="0.35">
      <c r="A91" t="s">
        <v>58</v>
      </c>
      <c r="B91"/>
      <c r="C91" s="17"/>
      <c r="D91" s="68"/>
      <c r="E91" s="69"/>
      <c r="F91"/>
      <c r="G91" s="18"/>
      <c r="H91" s="30">
        <f t="shared" si="32"/>
        <v>0</v>
      </c>
      <c r="I91" s="30">
        <f t="shared" si="33"/>
        <v>0</v>
      </c>
      <c r="J91" s="25"/>
      <c r="K91" s="65">
        <f t="shared" si="34"/>
        <v>0</v>
      </c>
      <c r="L91" s="65">
        <f t="shared" si="35"/>
        <v>0</v>
      </c>
      <c r="M91" s="18"/>
      <c r="N91" s="65">
        <f t="shared" si="36"/>
        <v>0</v>
      </c>
      <c r="O91" s="65">
        <f t="shared" si="37"/>
        <v>0</v>
      </c>
      <c r="P91" s="18"/>
      <c r="Q91" s="170"/>
      <c r="R91" s="170"/>
      <c r="S91" s="170">
        <v>0</v>
      </c>
      <c r="T91" s="170">
        <v>0</v>
      </c>
      <c r="U91" s="165">
        <v>0</v>
      </c>
      <c r="V91" s="153"/>
      <c r="W91" s="153"/>
      <c r="X91" s="153"/>
      <c r="Y91" s="133">
        <v>0</v>
      </c>
      <c r="Z91" s="133">
        <v>0</v>
      </c>
      <c r="AA91" s="127"/>
      <c r="AB91" s="125"/>
      <c r="AD91"/>
      <c r="AE91" s="203"/>
    </row>
    <row r="92" spans="1:32" s="126" customFormat="1" ht="24" customHeight="1" x14ac:dyDescent="0.35">
      <c r="A92" t="s">
        <v>58</v>
      </c>
      <c r="B92"/>
      <c r="C92" s="76" t="s">
        <v>44</v>
      </c>
      <c r="D92" s="74"/>
      <c r="E92" s="75"/>
      <c r="F92" s="73"/>
      <c r="G92" s="18"/>
      <c r="H92" s="30">
        <f t="shared" si="32"/>
        <v>0</v>
      </c>
      <c r="I92" s="30">
        <f t="shared" si="33"/>
        <v>0</v>
      </c>
      <c r="J92" s="25"/>
      <c r="K92" s="65">
        <f t="shared" si="34"/>
        <v>0</v>
      </c>
      <c r="L92" s="65">
        <f t="shared" si="35"/>
        <v>0</v>
      </c>
      <c r="M92" s="18"/>
      <c r="N92" s="65">
        <f t="shared" si="36"/>
        <v>0</v>
      </c>
      <c r="O92" s="65">
        <f t="shared" si="37"/>
        <v>0</v>
      </c>
      <c r="P92" s="18"/>
      <c r="Q92" s="170"/>
      <c r="R92" s="170"/>
      <c r="S92" s="170">
        <v>0</v>
      </c>
      <c r="T92" s="170">
        <v>0</v>
      </c>
      <c r="U92" s="165">
        <v>0</v>
      </c>
      <c r="V92" s="153"/>
      <c r="W92" s="153"/>
      <c r="X92" s="153"/>
      <c r="Y92" s="133"/>
      <c r="Z92" s="133"/>
      <c r="AA92" s="127"/>
      <c r="AB92" s="125"/>
      <c r="AD92"/>
      <c r="AE92" s="203"/>
    </row>
    <row r="93" spans="1:32" s="126" customFormat="1" ht="24" customHeight="1" x14ac:dyDescent="0.35">
      <c r="A93" t="s">
        <v>58</v>
      </c>
      <c r="B93"/>
      <c r="C93" s="85" t="s">
        <v>45</v>
      </c>
      <c r="D93" s="80">
        <f t="shared" ref="D93:E98" si="40">H93</f>
        <v>27300</v>
      </c>
      <c r="E93" s="81">
        <f t="shared" si="40"/>
        <v>19100</v>
      </c>
      <c r="F93" s="11"/>
      <c r="G93" s="18"/>
      <c r="H93" s="30">
        <f t="shared" si="32"/>
        <v>27300</v>
      </c>
      <c r="I93" s="30">
        <f t="shared" si="33"/>
        <v>19100</v>
      </c>
      <c r="J93" s="25"/>
      <c r="K93" s="65">
        <f t="shared" si="34"/>
        <v>27284</v>
      </c>
      <c r="L93" s="65">
        <f t="shared" si="35"/>
        <v>19098.8</v>
      </c>
      <c r="M93" s="18"/>
      <c r="N93" s="65">
        <f t="shared" si="36"/>
        <v>27284</v>
      </c>
      <c r="O93" s="65">
        <f t="shared" si="37"/>
        <v>19098.8</v>
      </c>
      <c r="P93" s="18"/>
      <c r="Q93" s="243">
        <v>13642</v>
      </c>
      <c r="R93" s="225">
        <v>10783.800000000001</v>
      </c>
      <c r="S93" s="225">
        <v>10783.800000000001</v>
      </c>
      <c r="T93" s="170">
        <v>10783.800000000001</v>
      </c>
      <c r="U93" s="165">
        <v>10783.800000000001</v>
      </c>
      <c r="V93" s="154">
        <v>7988</v>
      </c>
      <c r="W93" s="159">
        <v>7988</v>
      </c>
      <c r="X93" s="154">
        <v>6656</v>
      </c>
      <c r="Y93" s="138">
        <v>5787.5</v>
      </c>
      <c r="Z93" s="133">
        <v>5787.5</v>
      </c>
      <c r="AA93" s="131">
        <v>4630</v>
      </c>
      <c r="AB93" s="125">
        <f t="shared" ref="AB93:AB98" ca="1" si="41">Q93/OFFSET(Q93,0,1)</f>
        <v>1.265045716723233</v>
      </c>
      <c r="AD93"/>
      <c r="AE93" s="203"/>
    </row>
    <row r="94" spans="1:32" s="126" customFormat="1" ht="24" customHeight="1" x14ac:dyDescent="0.35">
      <c r="A94" t="s">
        <v>58</v>
      </c>
      <c r="B94"/>
      <c r="C94" s="85" t="s">
        <v>46</v>
      </c>
      <c r="D94" s="80">
        <f t="shared" si="40"/>
        <v>41000</v>
      </c>
      <c r="E94" s="81">
        <f t="shared" si="40"/>
        <v>28700</v>
      </c>
      <c r="F94" s="11"/>
      <c r="G94" s="18"/>
      <c r="H94" s="30">
        <f t="shared" si="32"/>
        <v>41000</v>
      </c>
      <c r="I94" s="30">
        <f t="shared" si="33"/>
        <v>28700</v>
      </c>
      <c r="J94" s="25"/>
      <c r="K94" s="65">
        <f t="shared" si="34"/>
        <v>40912</v>
      </c>
      <c r="L94" s="65">
        <f t="shared" si="35"/>
        <v>28638.399999999998</v>
      </c>
      <c r="M94" s="18"/>
      <c r="N94" s="65">
        <f t="shared" si="36"/>
        <v>40912</v>
      </c>
      <c r="O94" s="65">
        <f t="shared" si="37"/>
        <v>28638.399999999998</v>
      </c>
      <c r="P94" s="18"/>
      <c r="Q94" s="243">
        <v>20456</v>
      </c>
      <c r="R94" s="225">
        <v>16171</v>
      </c>
      <c r="S94" s="225">
        <v>16171</v>
      </c>
      <c r="T94" s="170">
        <v>16170.300000000001</v>
      </c>
      <c r="U94" s="165">
        <v>16170.300000000001</v>
      </c>
      <c r="V94" s="154">
        <v>11978</v>
      </c>
      <c r="W94" s="159">
        <v>11978</v>
      </c>
      <c r="X94" s="154">
        <v>9981</v>
      </c>
      <c r="Y94" s="138">
        <v>8678.75</v>
      </c>
      <c r="Z94" s="133">
        <v>8678.75</v>
      </c>
      <c r="AA94" s="131">
        <v>6943</v>
      </c>
      <c r="AB94" s="125">
        <f t="shared" ca="1" si="41"/>
        <v>1.2649805206851772</v>
      </c>
      <c r="AD94"/>
      <c r="AE94" s="203"/>
    </row>
    <row r="95" spans="1:32" s="126" customFormat="1" ht="24" customHeight="1" x14ac:dyDescent="0.35">
      <c r="A95" t="s">
        <v>58</v>
      </c>
      <c r="B95"/>
      <c r="C95" s="85" t="s">
        <v>47</v>
      </c>
      <c r="D95" s="80">
        <f t="shared" si="40"/>
        <v>13500</v>
      </c>
      <c r="E95" s="81">
        <f t="shared" si="40"/>
        <v>9500</v>
      </c>
      <c r="F95"/>
      <c r="G95" s="18"/>
      <c r="H95" s="30">
        <f t="shared" si="32"/>
        <v>13500</v>
      </c>
      <c r="I95" s="30">
        <f t="shared" si="33"/>
        <v>9500</v>
      </c>
      <c r="J95" s="25"/>
      <c r="K95" s="65">
        <f t="shared" si="34"/>
        <v>13480</v>
      </c>
      <c r="L95" s="65">
        <f t="shared" si="35"/>
        <v>9436</v>
      </c>
      <c r="M95" s="18"/>
      <c r="N95" s="65">
        <f t="shared" si="36"/>
        <v>13480</v>
      </c>
      <c r="O95" s="65">
        <f t="shared" si="37"/>
        <v>9436</v>
      </c>
      <c r="P95" s="18"/>
      <c r="Q95" s="243">
        <v>6740</v>
      </c>
      <c r="R95" s="225">
        <v>5328</v>
      </c>
      <c r="S95" s="225">
        <v>5328</v>
      </c>
      <c r="T95" s="170">
        <v>5327.1</v>
      </c>
      <c r="U95" s="165">
        <v>5327.1</v>
      </c>
      <c r="V95" s="154">
        <v>3946</v>
      </c>
      <c r="W95" s="159">
        <v>3946</v>
      </c>
      <c r="X95" s="154">
        <v>3288</v>
      </c>
      <c r="Y95" s="138">
        <v>2859</v>
      </c>
      <c r="Z95" s="133">
        <v>2858.75</v>
      </c>
      <c r="AA95" s="131">
        <v>2287</v>
      </c>
      <c r="AB95" s="125">
        <f t="shared" ca="1" si="41"/>
        <v>1.265015015015015</v>
      </c>
      <c r="AD95"/>
      <c r="AE95" s="203"/>
    </row>
    <row r="96" spans="1:32" s="126" customFormat="1" ht="24" customHeight="1" x14ac:dyDescent="0.35">
      <c r="A96" t="s">
        <v>58</v>
      </c>
      <c r="B96"/>
      <c r="C96" s="85" t="s">
        <v>48</v>
      </c>
      <c r="D96" s="80">
        <f t="shared" si="40"/>
        <v>15700</v>
      </c>
      <c r="E96" s="81">
        <f t="shared" si="40"/>
        <v>11000</v>
      </c>
      <c r="F96" s="11"/>
      <c r="G96" s="18"/>
      <c r="H96" s="30">
        <f t="shared" si="32"/>
        <v>15700</v>
      </c>
      <c r="I96" s="30">
        <f t="shared" si="33"/>
        <v>11000</v>
      </c>
      <c r="J96" s="25"/>
      <c r="K96" s="65">
        <f t="shared" si="34"/>
        <v>15678</v>
      </c>
      <c r="L96" s="65">
        <f t="shared" si="35"/>
        <v>10974.599999999999</v>
      </c>
      <c r="M96" s="18"/>
      <c r="N96" s="65">
        <f t="shared" si="36"/>
        <v>15678</v>
      </c>
      <c r="O96" s="65">
        <f t="shared" si="37"/>
        <v>10974.599999999999</v>
      </c>
      <c r="P96" s="18"/>
      <c r="Q96" s="243">
        <v>7839</v>
      </c>
      <c r="R96" s="225">
        <v>6196.5</v>
      </c>
      <c r="S96" s="225">
        <v>6196.5</v>
      </c>
      <c r="T96" s="170">
        <v>6196.5</v>
      </c>
      <c r="U96" s="165">
        <v>6196.5</v>
      </c>
      <c r="V96" s="154">
        <v>4590</v>
      </c>
      <c r="W96" s="159">
        <v>4590</v>
      </c>
      <c r="X96" s="154">
        <v>3825</v>
      </c>
      <c r="Y96" s="138">
        <v>3326.25</v>
      </c>
      <c r="Z96" s="133">
        <v>3326.25</v>
      </c>
      <c r="AA96" s="131">
        <v>2661</v>
      </c>
      <c r="AB96" s="125">
        <f t="shared" ca="1" si="41"/>
        <v>1.2650689905591865</v>
      </c>
      <c r="AD96"/>
      <c r="AE96" s="203"/>
    </row>
    <row r="97" spans="1:32" s="126" customFormat="1" ht="24" customHeight="1" x14ac:dyDescent="0.35">
      <c r="A97" t="s">
        <v>58</v>
      </c>
      <c r="B97"/>
      <c r="C97" s="85" t="s">
        <v>49</v>
      </c>
      <c r="D97" s="80">
        <f t="shared" si="40"/>
        <v>19700</v>
      </c>
      <c r="E97" s="81">
        <f t="shared" si="40"/>
        <v>13800</v>
      </c>
      <c r="F97" s="11"/>
      <c r="G97" s="18"/>
      <c r="H97" s="30">
        <f t="shared" si="32"/>
        <v>19700</v>
      </c>
      <c r="I97" s="30">
        <f t="shared" si="33"/>
        <v>13800</v>
      </c>
      <c r="J97" s="25"/>
      <c r="K97" s="65">
        <f t="shared" si="34"/>
        <v>19610</v>
      </c>
      <c r="L97" s="65">
        <f t="shared" si="35"/>
        <v>13727</v>
      </c>
      <c r="M97" s="18"/>
      <c r="N97" s="65">
        <f t="shared" si="36"/>
        <v>19610</v>
      </c>
      <c r="O97" s="65">
        <f t="shared" si="37"/>
        <v>13727</v>
      </c>
      <c r="P97" s="18"/>
      <c r="Q97" s="243">
        <v>9805</v>
      </c>
      <c r="R97" s="225">
        <v>7751</v>
      </c>
      <c r="S97" s="225">
        <v>7751</v>
      </c>
      <c r="T97" s="170">
        <v>7750.35</v>
      </c>
      <c r="U97" s="165">
        <v>7750.35</v>
      </c>
      <c r="V97" s="154">
        <v>5741</v>
      </c>
      <c r="W97" s="159">
        <v>5741</v>
      </c>
      <c r="X97" s="154">
        <v>4784</v>
      </c>
      <c r="Y97" s="138">
        <v>4160</v>
      </c>
      <c r="Z97" s="133">
        <v>4160</v>
      </c>
      <c r="AA97" s="131">
        <v>3328</v>
      </c>
      <c r="AB97" s="125">
        <f t="shared" ca="1" si="41"/>
        <v>1.2649980647658368</v>
      </c>
      <c r="AD97"/>
      <c r="AE97" s="203"/>
    </row>
    <row r="98" spans="1:32" s="126" customFormat="1" ht="24" customHeight="1" x14ac:dyDescent="0.35">
      <c r="A98" t="s">
        <v>58</v>
      </c>
      <c r="B98"/>
      <c r="C98" s="85" t="s">
        <v>50</v>
      </c>
      <c r="D98" s="80">
        <f t="shared" si="40"/>
        <v>26600</v>
      </c>
      <c r="E98" s="81">
        <f t="shared" si="40"/>
        <v>18700</v>
      </c>
      <c r="F98"/>
      <c r="G98" s="18"/>
      <c r="H98" s="30">
        <f t="shared" si="32"/>
        <v>26600</v>
      </c>
      <c r="I98" s="30">
        <f t="shared" si="33"/>
        <v>18700</v>
      </c>
      <c r="J98" s="25"/>
      <c r="K98" s="65">
        <f t="shared" si="34"/>
        <v>26596</v>
      </c>
      <c r="L98" s="65">
        <f t="shared" si="35"/>
        <v>18617.199999999997</v>
      </c>
      <c r="M98" s="18"/>
      <c r="N98" s="65">
        <f t="shared" si="36"/>
        <v>26596</v>
      </c>
      <c r="O98" s="65">
        <f t="shared" si="37"/>
        <v>18617.199999999997</v>
      </c>
      <c r="P98" s="18"/>
      <c r="Q98" s="243">
        <v>13298</v>
      </c>
      <c r="R98" s="225">
        <v>10512</v>
      </c>
      <c r="S98" s="225">
        <v>10512</v>
      </c>
      <c r="T98" s="170">
        <v>10511.1</v>
      </c>
      <c r="U98" s="165">
        <v>10511.1</v>
      </c>
      <c r="V98" s="154">
        <v>7786</v>
      </c>
      <c r="W98" s="159">
        <v>7786</v>
      </c>
      <c r="X98" s="154">
        <v>6488</v>
      </c>
      <c r="Y98" s="138">
        <v>5641.25</v>
      </c>
      <c r="Z98" s="133">
        <v>5641.25</v>
      </c>
      <c r="AA98" s="131">
        <v>4513</v>
      </c>
      <c r="AB98" s="125">
        <f t="shared" ca="1" si="41"/>
        <v>1.2650304414003044</v>
      </c>
      <c r="AD98"/>
      <c r="AE98" s="203"/>
    </row>
    <row r="99" spans="1:32" s="126" customFormat="1" ht="18" customHeight="1" x14ac:dyDescent="0.35">
      <c r="A99"/>
      <c r="B99"/>
      <c r="C99" s="143"/>
      <c r="D99" s="145"/>
      <c r="E99" s="147"/>
      <c r="F99"/>
      <c r="G99" s="18"/>
      <c r="H99" s="30">
        <f t="shared" si="32"/>
        <v>0</v>
      </c>
      <c r="I99" s="30">
        <f t="shared" si="33"/>
        <v>0</v>
      </c>
      <c r="J99" s="25"/>
      <c r="K99" s="65"/>
      <c r="L99" s="65"/>
      <c r="M99" s="18"/>
      <c r="N99" s="65"/>
      <c r="O99" s="65"/>
      <c r="P99" s="18"/>
      <c r="Q99" s="170"/>
      <c r="R99" s="170"/>
      <c r="S99" s="170"/>
      <c r="T99" s="170">
        <v>0</v>
      </c>
      <c r="U99" s="165">
        <v>0</v>
      </c>
      <c r="V99" s="153"/>
      <c r="W99" s="153"/>
      <c r="X99" s="153"/>
      <c r="Y99" s="138"/>
      <c r="Z99" s="133"/>
      <c r="AA99" s="131"/>
      <c r="AB99" s="125"/>
      <c r="AD99"/>
      <c r="AE99" s="203"/>
    </row>
    <row r="100" spans="1:32" s="126" customFormat="1" ht="24" customHeight="1" x14ac:dyDescent="0.35">
      <c r="A100" t="s">
        <v>58</v>
      </c>
      <c r="B100"/>
      <c r="C100" s="70" t="s">
        <v>54</v>
      </c>
      <c r="D100" s="74"/>
      <c r="E100" s="75"/>
      <c r="F100" s="73"/>
      <c r="G100" s="18"/>
      <c r="H100" s="30">
        <f t="shared" si="32"/>
        <v>0</v>
      </c>
      <c r="I100" s="30">
        <f t="shared" si="33"/>
        <v>0</v>
      </c>
      <c r="J100" s="25"/>
      <c r="K100" s="65">
        <f t="shared" ref="K100:K102" si="42">N100*$K$5</f>
        <v>0</v>
      </c>
      <c r="L100" s="65">
        <f t="shared" ref="L100:L102" si="43">O100*$L$5</f>
        <v>0</v>
      </c>
      <c r="M100" s="18"/>
      <c r="N100" s="65">
        <f t="shared" ref="N100:N102" si="44">Q100*$N$5</f>
        <v>0</v>
      </c>
      <c r="O100" s="65">
        <f t="shared" ref="O100:O102" si="45">Q100*$O$5</f>
        <v>0</v>
      </c>
      <c r="P100" s="18"/>
      <c r="Q100" s="170"/>
      <c r="R100" s="170"/>
      <c r="S100" s="170">
        <v>0</v>
      </c>
      <c r="T100" s="170">
        <v>0</v>
      </c>
      <c r="U100" s="165">
        <v>0</v>
      </c>
      <c r="V100" s="153"/>
      <c r="W100" s="153"/>
      <c r="X100" s="153"/>
      <c r="Y100" s="133"/>
      <c r="Z100" s="133"/>
      <c r="AA100" s="127"/>
      <c r="AB100" s="125"/>
      <c r="AD100"/>
      <c r="AE100" s="203"/>
    </row>
    <row r="101" spans="1:32" s="126" customFormat="1" ht="24" customHeight="1" x14ac:dyDescent="0.35">
      <c r="A101" t="s">
        <v>58</v>
      </c>
      <c r="B101"/>
      <c r="C101" s="82" t="s">
        <v>281</v>
      </c>
      <c r="D101" s="80">
        <f t="shared" ref="D101:E102" si="46">H101</f>
        <v>71100</v>
      </c>
      <c r="E101" s="81">
        <f t="shared" si="46"/>
        <v>49800</v>
      </c>
      <c r="F101" s="3"/>
      <c r="G101" s="18"/>
      <c r="H101" s="30">
        <f t="shared" si="32"/>
        <v>71100</v>
      </c>
      <c r="I101" s="30">
        <f t="shared" si="33"/>
        <v>49800</v>
      </c>
      <c r="J101" s="25"/>
      <c r="K101" s="65">
        <f t="shared" si="42"/>
        <v>71020</v>
      </c>
      <c r="L101" s="65">
        <f t="shared" si="43"/>
        <v>49714</v>
      </c>
      <c r="M101" s="18"/>
      <c r="N101" s="65">
        <f t="shared" si="44"/>
        <v>71020</v>
      </c>
      <c r="O101" s="65">
        <f t="shared" si="45"/>
        <v>49714</v>
      </c>
      <c r="P101" s="18"/>
      <c r="Q101" s="243">
        <v>35510</v>
      </c>
      <c r="R101" s="225">
        <v>28071</v>
      </c>
      <c r="S101" s="225">
        <v>28071</v>
      </c>
      <c r="T101" s="170">
        <v>13780.800000000001</v>
      </c>
      <c r="U101" s="165">
        <v>13780.800000000001</v>
      </c>
      <c r="V101" s="154">
        <v>10208</v>
      </c>
      <c r="W101" s="159">
        <v>10208</v>
      </c>
      <c r="X101" s="154">
        <v>8506</v>
      </c>
      <c r="Y101" s="138">
        <v>7396</v>
      </c>
      <c r="Z101" s="133">
        <v>7396.25</v>
      </c>
      <c r="AA101" s="131">
        <v>5917</v>
      </c>
      <c r="AB101" s="125">
        <f ca="1">Q101/OFFSET(Q101,0,1)</f>
        <v>1.2650065904314061</v>
      </c>
      <c r="AD101"/>
      <c r="AE101" s="203"/>
    </row>
    <row r="102" spans="1:32" s="126" customFormat="1" ht="24" customHeight="1" x14ac:dyDescent="0.35">
      <c r="A102" t="s">
        <v>58</v>
      </c>
      <c r="B102"/>
      <c r="C102" s="82" t="s">
        <v>282</v>
      </c>
      <c r="D102" s="80">
        <f t="shared" si="46"/>
        <v>110500</v>
      </c>
      <c r="E102" s="81">
        <f t="shared" si="46"/>
        <v>77400</v>
      </c>
      <c r="F102" s="3"/>
      <c r="G102" s="18"/>
      <c r="H102" s="30">
        <f t="shared" si="32"/>
        <v>110500</v>
      </c>
      <c r="I102" s="30">
        <f t="shared" si="33"/>
        <v>77400</v>
      </c>
      <c r="J102" s="25"/>
      <c r="K102" s="65">
        <f t="shared" si="42"/>
        <v>110486</v>
      </c>
      <c r="L102" s="65">
        <f t="shared" si="43"/>
        <v>77340.2</v>
      </c>
      <c r="M102" s="18"/>
      <c r="N102" s="65">
        <f t="shared" si="44"/>
        <v>110486</v>
      </c>
      <c r="O102" s="65">
        <f t="shared" si="45"/>
        <v>77340.2</v>
      </c>
      <c r="P102" s="18"/>
      <c r="Q102" s="243">
        <v>55243</v>
      </c>
      <c r="R102" s="225">
        <v>43670</v>
      </c>
      <c r="S102" s="225">
        <v>43670</v>
      </c>
      <c r="T102" s="170">
        <v>31390.2</v>
      </c>
      <c r="U102" s="165">
        <v>31390.2</v>
      </c>
      <c r="V102" s="154">
        <v>23252</v>
      </c>
      <c r="W102" s="159">
        <v>23252</v>
      </c>
      <c r="X102" s="154">
        <v>19376</v>
      </c>
      <c r="Y102" s="138">
        <v>16848</v>
      </c>
      <c r="Z102" s="133">
        <v>16847.5</v>
      </c>
      <c r="AA102" s="131">
        <v>13478</v>
      </c>
      <c r="AB102" s="125">
        <f ca="1">Q102/OFFSET(Q102,0,1)</f>
        <v>1.2650103045569041</v>
      </c>
      <c r="AD102"/>
      <c r="AE102" s="203"/>
    </row>
    <row r="103" spans="1:32" s="126" customFormat="1" ht="24" customHeight="1" x14ac:dyDescent="0.35">
      <c r="A103"/>
      <c r="B103"/>
      <c r="C103" s="229"/>
      <c r="D103" s="145"/>
      <c r="E103" s="147"/>
      <c r="F103" s="5"/>
      <c r="G103" s="18"/>
      <c r="H103" s="30">
        <f t="shared" si="32"/>
        <v>0</v>
      </c>
      <c r="I103" s="30">
        <f t="shared" si="33"/>
        <v>0</v>
      </c>
      <c r="J103" s="25"/>
      <c r="K103" s="65"/>
      <c r="L103" s="65"/>
      <c r="M103" s="18"/>
      <c r="N103" s="65"/>
      <c r="O103" s="65"/>
      <c r="P103" s="18"/>
      <c r="Q103" s="170"/>
      <c r="R103" s="170"/>
      <c r="S103" s="170">
        <v>0</v>
      </c>
      <c r="T103" s="170">
        <v>0</v>
      </c>
      <c r="U103" s="165">
        <v>0</v>
      </c>
      <c r="V103" s="153"/>
      <c r="W103" s="153"/>
      <c r="X103" s="153"/>
      <c r="Y103" s="133">
        <v>0</v>
      </c>
      <c r="Z103" s="133">
        <v>0</v>
      </c>
      <c r="AA103" s="127"/>
      <c r="AB103" s="125"/>
      <c r="AD103"/>
      <c r="AE103" s="230">
        <v>22876</v>
      </c>
      <c r="AF103" s="231" t="s">
        <v>107</v>
      </c>
    </row>
    <row r="104" spans="1:32" s="126" customFormat="1" ht="24" customHeight="1" x14ac:dyDescent="0.35">
      <c r="A104"/>
      <c r="B104"/>
      <c r="C104" s="16"/>
      <c r="D104" s="68"/>
      <c r="E104" s="69"/>
      <c r="F104" s="5"/>
      <c r="G104" s="18"/>
      <c r="H104" s="30">
        <f t="shared" si="32"/>
        <v>0</v>
      </c>
      <c r="I104" s="30">
        <f t="shared" si="33"/>
        <v>0</v>
      </c>
      <c r="J104" s="25"/>
      <c r="K104" s="65"/>
      <c r="L104" s="65"/>
      <c r="M104" s="18"/>
      <c r="N104" s="65"/>
      <c r="O104" s="65"/>
      <c r="P104" s="18"/>
      <c r="Q104" s="170"/>
      <c r="R104" s="170"/>
      <c r="S104" s="170"/>
      <c r="T104" s="170"/>
      <c r="U104" s="165"/>
      <c r="V104" s="153"/>
      <c r="W104" s="153"/>
      <c r="X104" s="153"/>
      <c r="Y104" s="133"/>
      <c r="Z104" s="133"/>
      <c r="AA104" s="127"/>
      <c r="AB104" s="125"/>
      <c r="AD104"/>
      <c r="AE104" s="227"/>
      <c r="AF104" s="228"/>
    </row>
    <row r="105" spans="1:32" s="126" customFormat="1" ht="24" customHeight="1" x14ac:dyDescent="0.35">
      <c r="A105" t="s">
        <v>58</v>
      </c>
      <c r="B105"/>
      <c r="C105" s="232" t="s">
        <v>284</v>
      </c>
      <c r="D105" s="144"/>
      <c r="E105" s="146"/>
      <c r="F105" s="148"/>
      <c r="G105" s="18"/>
      <c r="H105" s="30">
        <f t="shared" si="32"/>
        <v>0</v>
      </c>
      <c r="I105" s="30">
        <f t="shared" si="33"/>
        <v>0</v>
      </c>
      <c r="J105" s="25"/>
      <c r="K105" s="65">
        <f t="shared" ref="K105:K106" si="47">N105*$K$5</f>
        <v>0</v>
      </c>
      <c r="L105" s="65">
        <f t="shared" ref="L105:L106" si="48">O105*$L$5</f>
        <v>0</v>
      </c>
      <c r="M105" s="18"/>
      <c r="N105" s="65">
        <f t="shared" ref="N105:N106" si="49">Q105*$N$5</f>
        <v>0</v>
      </c>
      <c r="O105" s="65">
        <f t="shared" ref="O105:O106" si="50">Q105*$O$5</f>
        <v>0</v>
      </c>
      <c r="P105" s="18"/>
      <c r="Q105" s="170"/>
      <c r="R105" s="170"/>
      <c r="S105" s="170">
        <v>0</v>
      </c>
      <c r="T105" s="170">
        <v>0</v>
      </c>
      <c r="U105" s="165">
        <v>0</v>
      </c>
      <c r="V105" s="153"/>
      <c r="W105" s="153"/>
      <c r="X105" s="153"/>
      <c r="Y105" s="133"/>
      <c r="Z105" s="133"/>
      <c r="AA105" s="127"/>
      <c r="AB105" s="125"/>
      <c r="AD105"/>
      <c r="AE105" s="233">
        <v>23967</v>
      </c>
      <c r="AF105" s="234" t="s">
        <v>108</v>
      </c>
    </row>
    <row r="106" spans="1:32" s="126" customFormat="1" ht="24" customHeight="1" x14ac:dyDescent="0.35">
      <c r="A106" t="s">
        <v>58</v>
      </c>
      <c r="B106"/>
      <c r="C106" s="86" t="s">
        <v>285</v>
      </c>
      <c r="D106" s="80">
        <f t="shared" ref="D106:E106" si="51">H106</f>
        <v>190600</v>
      </c>
      <c r="E106" s="81">
        <f t="shared" si="51"/>
        <v>133500</v>
      </c>
      <c r="F106" s="5"/>
      <c r="G106" s="18"/>
      <c r="H106" s="30">
        <f t="shared" si="32"/>
        <v>190600</v>
      </c>
      <c r="I106" s="30">
        <f t="shared" si="33"/>
        <v>133500</v>
      </c>
      <c r="J106" s="25"/>
      <c r="K106" s="65">
        <f t="shared" si="47"/>
        <v>190580</v>
      </c>
      <c r="L106" s="65">
        <f t="shared" si="48"/>
        <v>133406</v>
      </c>
      <c r="M106" s="18"/>
      <c r="N106" s="65">
        <f t="shared" si="49"/>
        <v>190580</v>
      </c>
      <c r="O106" s="65">
        <f t="shared" si="50"/>
        <v>133406</v>
      </c>
      <c r="P106" s="18"/>
      <c r="Q106" s="243">
        <v>95290</v>
      </c>
      <c r="R106" s="225">
        <v>75328</v>
      </c>
      <c r="S106" s="225">
        <v>75328</v>
      </c>
      <c r="T106" s="170">
        <v>54398.25</v>
      </c>
      <c r="U106" s="165">
        <v>54398.25</v>
      </c>
      <c r="V106" s="154">
        <v>40295</v>
      </c>
      <c r="W106" s="159">
        <v>40295</v>
      </c>
      <c r="X106" s="154">
        <v>33579</v>
      </c>
      <c r="Y106" s="138">
        <v>29198.75</v>
      </c>
      <c r="Z106" s="133">
        <v>29198.75</v>
      </c>
      <c r="AA106" s="131">
        <v>23359</v>
      </c>
      <c r="AB106" s="125">
        <f ca="1">Q106/OFFSET(Q106,0,1)</f>
        <v>1.26500106202209</v>
      </c>
      <c r="AD106"/>
      <c r="AE106" s="222">
        <v>31818</v>
      </c>
      <c r="AF106" s="218" t="s">
        <v>159</v>
      </c>
    </row>
    <row r="107" spans="1:32" s="126" customFormat="1" ht="24" customHeight="1" x14ac:dyDescent="0.35">
      <c r="A107"/>
      <c r="B107"/>
      <c r="C107" s="149"/>
      <c r="D107" s="93"/>
      <c r="E107" s="94"/>
      <c r="F107" s="5"/>
      <c r="G107" s="18"/>
      <c r="H107" s="30">
        <f t="shared" si="32"/>
        <v>0</v>
      </c>
      <c r="I107" s="30">
        <f t="shared" si="33"/>
        <v>0</v>
      </c>
      <c r="J107" s="25"/>
      <c r="K107" s="65"/>
      <c r="L107" s="65"/>
      <c r="M107" s="18"/>
      <c r="N107" s="65"/>
      <c r="O107" s="65"/>
      <c r="P107" s="18"/>
      <c r="Q107" s="225"/>
      <c r="R107" s="225"/>
      <c r="S107" s="225"/>
      <c r="T107" s="170"/>
      <c r="U107" s="165"/>
      <c r="V107" s="154"/>
      <c r="W107" s="159"/>
      <c r="X107" s="154"/>
      <c r="Y107" s="138"/>
      <c r="Z107" s="133"/>
      <c r="AA107" s="131"/>
      <c r="AB107" s="125"/>
      <c r="AD107"/>
      <c r="AE107" s="227"/>
      <c r="AF107" s="228"/>
    </row>
    <row r="108" spans="1:32" s="126" customFormat="1" ht="24" customHeight="1" x14ac:dyDescent="0.35">
      <c r="A108" t="s">
        <v>58</v>
      </c>
      <c r="B108"/>
      <c r="C108" s="142" t="s">
        <v>96</v>
      </c>
      <c r="D108" s="144"/>
      <c r="E108" s="146"/>
      <c r="F108" s="148"/>
      <c r="G108" s="18"/>
      <c r="H108" s="30">
        <f t="shared" si="32"/>
        <v>0</v>
      </c>
      <c r="I108" s="30">
        <f t="shared" si="33"/>
        <v>0</v>
      </c>
      <c r="J108" s="25"/>
      <c r="K108" s="65">
        <f t="shared" ref="K108:K113" si="52">N108*$K$5</f>
        <v>0</v>
      </c>
      <c r="L108" s="65">
        <f t="shared" ref="L108:L113" si="53">O108*$L$5</f>
        <v>0</v>
      </c>
      <c r="M108" s="18"/>
      <c r="N108" s="65">
        <f t="shared" ref="N108:N113" si="54">Q108*$N$5</f>
        <v>0</v>
      </c>
      <c r="O108" s="65">
        <f t="shared" ref="O108:O113" si="55">Q108*$O$5</f>
        <v>0</v>
      </c>
      <c r="P108" s="18"/>
      <c r="Q108" s="170"/>
      <c r="R108" s="170"/>
      <c r="S108" s="170"/>
      <c r="T108" s="170">
        <v>0</v>
      </c>
      <c r="U108" s="165">
        <v>0</v>
      </c>
      <c r="V108" s="153"/>
      <c r="W108" s="153"/>
      <c r="X108" s="153"/>
      <c r="Y108" s="133"/>
      <c r="Z108" s="133"/>
      <c r="AA108" s="127"/>
      <c r="AB108" s="125"/>
      <c r="AD108"/>
      <c r="AE108" s="203"/>
    </row>
    <row r="109" spans="1:32" s="126" customFormat="1" ht="24" customHeight="1" x14ac:dyDescent="0.35">
      <c r="A109" t="s">
        <v>58</v>
      </c>
      <c r="B109"/>
      <c r="C109" s="85" t="s">
        <v>95</v>
      </c>
      <c r="D109" s="80">
        <f t="shared" ref="D109:E113" si="56">H109</f>
        <v>34500</v>
      </c>
      <c r="E109" s="81">
        <f t="shared" si="56"/>
        <v>24100</v>
      </c>
      <c r="F109"/>
      <c r="G109" s="18"/>
      <c r="H109" s="30">
        <f t="shared" si="32"/>
        <v>34500</v>
      </c>
      <c r="I109" s="30">
        <f t="shared" si="33"/>
        <v>24100</v>
      </c>
      <c r="J109" s="25"/>
      <c r="K109" s="65">
        <f t="shared" si="52"/>
        <v>34408</v>
      </c>
      <c r="L109" s="65">
        <f t="shared" si="53"/>
        <v>24085.599999999999</v>
      </c>
      <c r="M109" s="18"/>
      <c r="N109" s="65">
        <f t="shared" si="54"/>
        <v>34408</v>
      </c>
      <c r="O109" s="65">
        <f t="shared" si="55"/>
        <v>24085.599999999999</v>
      </c>
      <c r="P109" s="18"/>
      <c r="Q109" s="243">
        <v>17204</v>
      </c>
      <c r="R109" s="225">
        <v>13599.900000000001</v>
      </c>
      <c r="S109" s="225">
        <v>13599.900000000001</v>
      </c>
      <c r="T109" s="170">
        <v>13599.900000000001</v>
      </c>
      <c r="U109" s="165">
        <v>13599.900000000001</v>
      </c>
      <c r="V109" s="154">
        <v>10074</v>
      </c>
      <c r="W109" s="159">
        <v>10074</v>
      </c>
      <c r="X109" s="154">
        <v>8395</v>
      </c>
      <c r="Y109" s="138">
        <v>7300</v>
      </c>
      <c r="Z109" s="133">
        <v>7300</v>
      </c>
      <c r="AA109" s="131">
        <v>5840</v>
      </c>
      <c r="AB109" s="125">
        <f ca="1">Q109/OFFSET(Q109,0,1)</f>
        <v>1.2650093015389818</v>
      </c>
      <c r="AD109"/>
      <c r="AE109" s="203"/>
    </row>
    <row r="110" spans="1:32" s="126" customFormat="1" ht="24" customHeight="1" x14ac:dyDescent="0.35">
      <c r="A110" t="s">
        <v>58</v>
      </c>
      <c r="B110"/>
      <c r="C110" s="85" t="s">
        <v>97</v>
      </c>
      <c r="D110" s="80">
        <f t="shared" si="56"/>
        <v>59100</v>
      </c>
      <c r="E110" s="81">
        <f t="shared" si="56"/>
        <v>41400</v>
      </c>
      <c r="F110"/>
      <c r="G110" s="18"/>
      <c r="H110" s="30">
        <f t="shared" si="32"/>
        <v>59100</v>
      </c>
      <c r="I110" s="30">
        <f t="shared" si="33"/>
        <v>41400</v>
      </c>
      <c r="J110" s="25"/>
      <c r="K110" s="65">
        <f t="shared" si="52"/>
        <v>59036</v>
      </c>
      <c r="L110" s="65">
        <f t="shared" si="53"/>
        <v>41325.199999999997</v>
      </c>
      <c r="M110" s="18"/>
      <c r="N110" s="65">
        <f t="shared" si="54"/>
        <v>59036</v>
      </c>
      <c r="O110" s="65">
        <f t="shared" si="55"/>
        <v>41325.199999999997</v>
      </c>
      <c r="P110" s="18"/>
      <c r="Q110" s="243">
        <v>29518</v>
      </c>
      <c r="R110" s="225">
        <v>23334</v>
      </c>
      <c r="S110" s="225">
        <v>23334</v>
      </c>
      <c r="T110" s="170">
        <v>23333.4</v>
      </c>
      <c r="U110" s="165">
        <v>23333.4</v>
      </c>
      <c r="V110" s="154">
        <v>17284</v>
      </c>
      <c r="W110" s="159">
        <v>17284</v>
      </c>
      <c r="X110" s="154">
        <v>14403</v>
      </c>
      <c r="Y110" s="138">
        <v>12523.75</v>
      </c>
      <c r="Z110" s="133">
        <v>12523.75</v>
      </c>
      <c r="AA110" s="131">
        <v>10019</v>
      </c>
      <c r="AB110" s="125">
        <f ca="1">Q110/OFFSET(Q110,0,1)</f>
        <v>1.2650209994000172</v>
      </c>
      <c r="AD110"/>
      <c r="AE110" s="203"/>
    </row>
    <row r="111" spans="1:32" s="126" customFormat="1" ht="24" customHeight="1" x14ac:dyDescent="0.35">
      <c r="A111" t="s">
        <v>58</v>
      </c>
      <c r="B111"/>
      <c r="C111" s="85" t="s">
        <v>98</v>
      </c>
      <c r="D111" s="80">
        <f t="shared" si="56"/>
        <v>131000</v>
      </c>
      <c r="E111" s="81">
        <f t="shared" si="56"/>
        <v>91700</v>
      </c>
      <c r="F111"/>
      <c r="G111" s="18"/>
      <c r="H111" s="30">
        <f t="shared" si="32"/>
        <v>131000</v>
      </c>
      <c r="I111" s="30">
        <f t="shared" si="33"/>
        <v>91700</v>
      </c>
      <c r="J111" s="25"/>
      <c r="K111" s="65">
        <f t="shared" si="52"/>
        <v>130966</v>
      </c>
      <c r="L111" s="65">
        <f t="shared" si="53"/>
        <v>91676.2</v>
      </c>
      <c r="M111" s="18"/>
      <c r="N111" s="65">
        <f t="shared" si="54"/>
        <v>130966</v>
      </c>
      <c r="O111" s="65">
        <f t="shared" si="55"/>
        <v>91676.2</v>
      </c>
      <c r="P111" s="18"/>
      <c r="Q111" s="243">
        <v>65483</v>
      </c>
      <c r="R111" s="225">
        <v>45011</v>
      </c>
      <c r="S111" s="225">
        <v>45011</v>
      </c>
      <c r="T111" s="170">
        <v>45010.350000000006</v>
      </c>
      <c r="U111" s="165">
        <v>45010.350000000006</v>
      </c>
      <c r="V111" s="154">
        <v>33341</v>
      </c>
      <c r="W111" s="159">
        <v>33341</v>
      </c>
      <c r="X111" s="154">
        <v>27784</v>
      </c>
      <c r="Y111" s="138">
        <v>24160</v>
      </c>
      <c r="Z111" s="133">
        <v>24160</v>
      </c>
      <c r="AA111" s="131">
        <v>19328</v>
      </c>
      <c r="AB111" s="125">
        <f ca="1">Q111/OFFSET(Q111,0,1)</f>
        <v>1.4548221545844349</v>
      </c>
      <c r="AD111"/>
      <c r="AE111" s="203"/>
    </row>
    <row r="112" spans="1:32" s="126" customFormat="1" ht="24" customHeight="1" x14ac:dyDescent="0.35">
      <c r="A112" t="s">
        <v>58</v>
      </c>
      <c r="B112"/>
      <c r="C112" s="85" t="s">
        <v>99</v>
      </c>
      <c r="D112" s="80">
        <f t="shared" si="56"/>
        <v>159200</v>
      </c>
      <c r="E112" s="81">
        <f t="shared" si="56"/>
        <v>111400</v>
      </c>
      <c r="F112"/>
      <c r="G112" s="18"/>
      <c r="H112" s="30">
        <f t="shared" si="32"/>
        <v>159200</v>
      </c>
      <c r="I112" s="30">
        <f t="shared" si="33"/>
        <v>111400</v>
      </c>
      <c r="J112" s="25"/>
      <c r="K112" s="65">
        <f t="shared" si="52"/>
        <v>159126</v>
      </c>
      <c r="L112" s="65">
        <f t="shared" si="53"/>
        <v>111388.2</v>
      </c>
      <c r="M112" s="18"/>
      <c r="N112" s="65">
        <f t="shared" si="54"/>
        <v>159126</v>
      </c>
      <c r="O112" s="65">
        <f t="shared" si="55"/>
        <v>111388.2</v>
      </c>
      <c r="P112" s="18"/>
      <c r="Q112" s="243">
        <v>79563</v>
      </c>
      <c r="R112" s="225">
        <v>62896</v>
      </c>
      <c r="S112" s="225">
        <v>62896</v>
      </c>
      <c r="T112" s="170">
        <v>62895.15</v>
      </c>
      <c r="U112" s="165">
        <v>62895.15</v>
      </c>
      <c r="V112" s="154">
        <v>46589</v>
      </c>
      <c r="W112" s="159">
        <v>46589</v>
      </c>
      <c r="X112" s="154">
        <v>38824</v>
      </c>
      <c r="Y112" s="138">
        <v>33760</v>
      </c>
      <c r="Z112" s="133">
        <v>33760</v>
      </c>
      <c r="AA112" s="131">
        <v>27008</v>
      </c>
      <c r="AB112" s="125">
        <f ca="1">Q112/OFFSET(Q112,0,1)</f>
        <v>1.2649930043245994</v>
      </c>
      <c r="AD112"/>
      <c r="AE112" s="203"/>
    </row>
    <row r="113" spans="1:32" s="126" customFormat="1" ht="24" customHeight="1" x14ac:dyDescent="0.35">
      <c r="A113"/>
      <c r="B113" s="140"/>
      <c r="C113" s="139" t="s">
        <v>100</v>
      </c>
      <c r="D113" s="80">
        <f t="shared" si="56"/>
        <v>131000</v>
      </c>
      <c r="E113" s="81">
        <f t="shared" si="56"/>
        <v>91700</v>
      </c>
      <c r="F113" s="141"/>
      <c r="G113" s="18"/>
      <c r="H113" s="30">
        <f t="shared" si="32"/>
        <v>131000</v>
      </c>
      <c r="I113" s="30">
        <f t="shared" si="33"/>
        <v>91700</v>
      </c>
      <c r="J113" s="25"/>
      <c r="K113" s="65">
        <f t="shared" si="52"/>
        <v>130966</v>
      </c>
      <c r="L113" s="65">
        <f t="shared" si="53"/>
        <v>91676.2</v>
      </c>
      <c r="M113" s="18"/>
      <c r="N113" s="65">
        <f t="shared" si="54"/>
        <v>130966</v>
      </c>
      <c r="O113" s="65">
        <f t="shared" si="55"/>
        <v>91676.2</v>
      </c>
      <c r="P113" s="18"/>
      <c r="Q113" s="243">
        <v>65483</v>
      </c>
      <c r="R113" s="225">
        <v>51765</v>
      </c>
      <c r="S113" s="225">
        <v>51765</v>
      </c>
      <c r="T113" s="170">
        <v>51764.4</v>
      </c>
      <c r="U113" s="165">
        <v>51764.4</v>
      </c>
      <c r="V113" s="154">
        <v>38344</v>
      </c>
      <c r="W113" s="159">
        <v>38344</v>
      </c>
      <c r="X113" s="154">
        <v>31953</v>
      </c>
      <c r="Y113" s="138">
        <v>27785</v>
      </c>
      <c r="Z113" s="133">
        <v>27785</v>
      </c>
      <c r="AA113" s="131">
        <v>22228</v>
      </c>
      <c r="AB113" s="125">
        <f ca="1">Q113/OFFSET(Q113,0,1)</f>
        <v>1.2650053124698155</v>
      </c>
      <c r="AD113"/>
      <c r="AE113" s="203"/>
    </row>
    <row r="114" spans="1:32" s="126" customFormat="1" x14ac:dyDescent="0.35">
      <c r="A114"/>
      <c r="B114"/>
      <c r="C114" s="1"/>
      <c r="D114"/>
      <c r="E114"/>
      <c r="F114"/>
      <c r="G114" s="18"/>
      <c r="H114" s="30">
        <f t="shared" si="32"/>
        <v>0</v>
      </c>
      <c r="I114" s="30">
        <f t="shared" si="33"/>
        <v>0</v>
      </c>
      <c r="J114" s="18"/>
      <c r="K114" s="64"/>
      <c r="L114" s="64"/>
      <c r="M114" s="18"/>
      <c r="N114" s="64"/>
      <c r="O114" s="64"/>
      <c r="P114" s="18"/>
      <c r="Q114" s="170"/>
      <c r="R114" s="170">
        <v>0</v>
      </c>
      <c r="S114" s="170">
        <v>0</v>
      </c>
      <c r="T114" s="170">
        <v>0</v>
      </c>
      <c r="U114" s="165">
        <v>0</v>
      </c>
      <c r="V114" s="153"/>
      <c r="W114" s="153"/>
      <c r="X114" s="153"/>
      <c r="Y114" s="133">
        <v>0</v>
      </c>
      <c r="Z114" s="133">
        <v>0</v>
      </c>
      <c r="AA114" s="127"/>
      <c r="AB114" s="125"/>
      <c r="AD114"/>
      <c r="AE114" s="203"/>
    </row>
    <row r="115" spans="1:32" s="126" customFormat="1" ht="24" customHeight="1" x14ac:dyDescent="0.35">
      <c r="A115" t="s">
        <v>58</v>
      </c>
      <c r="B115"/>
      <c r="C115" s="76" t="s">
        <v>283</v>
      </c>
      <c r="D115" s="74"/>
      <c r="E115" s="75"/>
      <c r="F115" s="77"/>
      <c r="G115" s="18"/>
      <c r="H115" s="30">
        <f t="shared" si="32"/>
        <v>0</v>
      </c>
      <c r="I115" s="30">
        <f t="shared" si="33"/>
        <v>0</v>
      </c>
      <c r="J115" s="25"/>
      <c r="K115" s="65">
        <f t="shared" ref="K115:K116" si="57">N115*$K$5</f>
        <v>0</v>
      </c>
      <c r="L115" s="65">
        <f t="shared" ref="L115:L116" si="58">O115*$L$5</f>
        <v>0</v>
      </c>
      <c r="M115" s="18"/>
      <c r="N115" s="65">
        <f t="shared" ref="N115:N116" si="59">Q115*$N$5</f>
        <v>0</v>
      </c>
      <c r="O115" s="65">
        <f t="shared" ref="O115:O116" si="60">Q115*$O$5</f>
        <v>0</v>
      </c>
      <c r="P115" s="18"/>
      <c r="Q115" s="170"/>
      <c r="R115" s="170">
        <v>0</v>
      </c>
      <c r="S115" s="170">
        <v>0</v>
      </c>
      <c r="T115" s="170">
        <v>0</v>
      </c>
      <c r="U115" s="165">
        <v>0</v>
      </c>
      <c r="V115" s="153"/>
      <c r="W115" s="153"/>
      <c r="X115" s="153"/>
      <c r="Y115" s="133"/>
      <c r="Z115" s="133"/>
      <c r="AA115" s="127"/>
      <c r="AB115" s="125"/>
      <c r="AD115"/>
      <c r="AE115" s="222">
        <v>23967</v>
      </c>
      <c r="AF115" s="218" t="s">
        <v>108</v>
      </c>
    </row>
    <row r="116" spans="1:32" s="126" customFormat="1" ht="24" customHeight="1" x14ac:dyDescent="0.35">
      <c r="A116" t="s">
        <v>58</v>
      </c>
      <c r="B116"/>
      <c r="C116" s="86" t="s">
        <v>286</v>
      </c>
      <c r="D116" s="80">
        <f t="shared" ref="D116:E116" si="61">H116</f>
        <v>212000</v>
      </c>
      <c r="E116" s="81">
        <f t="shared" si="61"/>
        <v>148400</v>
      </c>
      <c r="F116" s="5"/>
      <c r="G116" s="18"/>
      <c r="H116" s="30">
        <f t="shared" si="32"/>
        <v>212000</v>
      </c>
      <c r="I116" s="30">
        <f t="shared" si="33"/>
        <v>148400</v>
      </c>
      <c r="J116" s="25"/>
      <c r="K116" s="65">
        <f t="shared" si="57"/>
        <v>211978</v>
      </c>
      <c r="L116" s="65">
        <f t="shared" si="58"/>
        <v>148384.59999999998</v>
      </c>
      <c r="M116" s="18"/>
      <c r="N116" s="65">
        <f t="shared" si="59"/>
        <v>211978</v>
      </c>
      <c r="O116" s="65">
        <f t="shared" si="60"/>
        <v>148384.59999999998</v>
      </c>
      <c r="P116" s="18"/>
      <c r="Q116" s="243">
        <v>105989</v>
      </c>
      <c r="R116" s="225">
        <v>83786</v>
      </c>
      <c r="S116" s="225">
        <v>83786</v>
      </c>
      <c r="T116" s="170">
        <v>54398.25</v>
      </c>
      <c r="U116" s="165">
        <v>54398.25</v>
      </c>
      <c r="V116" s="154">
        <v>40295</v>
      </c>
      <c r="W116" s="159">
        <v>40295</v>
      </c>
      <c r="X116" s="154">
        <v>33579</v>
      </c>
      <c r="Y116" s="138">
        <v>29198.75</v>
      </c>
      <c r="Z116" s="133">
        <v>29198.75</v>
      </c>
      <c r="AA116" s="131">
        <v>23359</v>
      </c>
      <c r="AB116" s="125">
        <f ca="1">Q116/OFFSET(Q116,0,1)</f>
        <v>1.2649965388012316</v>
      </c>
      <c r="AD116"/>
      <c r="AE116" s="222">
        <v>31818</v>
      </c>
      <c r="AF116" s="218" t="s">
        <v>159</v>
      </c>
    </row>
    <row r="117" spans="1:32" s="126" customFormat="1" ht="24" customHeight="1" x14ac:dyDescent="0.35">
      <c r="A117"/>
      <c r="B117"/>
      <c r="C117" s="149"/>
      <c r="D117" s="93"/>
      <c r="E117" s="94"/>
      <c r="F117" s="5"/>
      <c r="G117" s="18"/>
      <c r="H117" s="30">
        <f t="shared" si="32"/>
        <v>0</v>
      </c>
      <c r="I117" s="30">
        <f t="shared" si="33"/>
        <v>0</v>
      </c>
      <c r="J117" s="25"/>
      <c r="K117" s="65"/>
      <c r="L117" s="65"/>
      <c r="M117" s="18"/>
      <c r="N117" s="65"/>
      <c r="O117" s="65"/>
      <c r="P117" s="18"/>
      <c r="Q117" s="225"/>
      <c r="R117" s="225"/>
      <c r="S117" s="225"/>
      <c r="T117" s="170"/>
      <c r="U117" s="165"/>
      <c r="V117" s="154"/>
      <c r="W117" s="159"/>
      <c r="X117" s="154"/>
      <c r="Y117" s="138"/>
      <c r="Z117" s="133"/>
      <c r="AA117" s="131"/>
      <c r="AB117" s="125"/>
      <c r="AD117"/>
      <c r="AE117" s="227"/>
      <c r="AF117" s="228"/>
    </row>
    <row r="118" spans="1:32" s="126" customFormat="1" ht="24" customHeight="1" x14ac:dyDescent="0.35">
      <c r="A118" t="s">
        <v>58</v>
      </c>
      <c r="B118"/>
      <c r="C118" s="70" t="s">
        <v>110</v>
      </c>
      <c r="D118" s="74"/>
      <c r="E118" s="75"/>
      <c r="F118" s="73"/>
      <c r="G118" s="18"/>
      <c r="H118" s="30">
        <f t="shared" si="32"/>
        <v>0</v>
      </c>
      <c r="I118" s="30">
        <f t="shared" si="33"/>
        <v>0</v>
      </c>
      <c r="J118" s="25"/>
      <c r="K118" s="65">
        <f t="shared" si="34"/>
        <v>0</v>
      </c>
      <c r="L118" s="65">
        <f t="shared" si="35"/>
        <v>0</v>
      </c>
      <c r="M118" s="18"/>
      <c r="N118" s="65">
        <f t="shared" si="36"/>
        <v>0</v>
      </c>
      <c r="O118" s="65">
        <f t="shared" si="37"/>
        <v>0</v>
      </c>
      <c r="P118" s="18"/>
      <c r="Q118" s="170"/>
      <c r="R118" s="170"/>
      <c r="S118" s="170"/>
      <c r="T118" s="170">
        <v>0</v>
      </c>
      <c r="U118" s="165">
        <v>0</v>
      </c>
      <c r="V118" s="153"/>
      <c r="W118" s="153"/>
      <c r="X118" s="153"/>
      <c r="Y118" s="133"/>
      <c r="Z118" s="133"/>
      <c r="AA118" s="127"/>
      <c r="AB118" s="125"/>
      <c r="AD118"/>
      <c r="AE118" s="203"/>
    </row>
    <row r="119" spans="1:32" s="126" customFormat="1" ht="24" customHeight="1" x14ac:dyDescent="0.35">
      <c r="A119" t="s">
        <v>58</v>
      </c>
      <c r="B119"/>
      <c r="C119" s="82" t="s">
        <v>109</v>
      </c>
      <c r="D119" s="80">
        <f t="shared" ref="D119:E120" si="62">H119</f>
        <v>34900</v>
      </c>
      <c r="E119" s="81">
        <f t="shared" si="62"/>
        <v>24500</v>
      </c>
      <c r="F119" s="3"/>
      <c r="G119" s="18"/>
      <c r="H119" s="30">
        <f t="shared" si="32"/>
        <v>34900</v>
      </c>
      <c r="I119" s="30">
        <f t="shared" si="33"/>
        <v>24500</v>
      </c>
      <c r="J119" s="25"/>
      <c r="K119" s="65">
        <f t="shared" si="34"/>
        <v>34866</v>
      </c>
      <c r="L119" s="65">
        <f t="shared" si="35"/>
        <v>24406.199999999997</v>
      </c>
      <c r="M119" s="18"/>
      <c r="N119" s="65">
        <f t="shared" si="36"/>
        <v>34866</v>
      </c>
      <c r="O119" s="65">
        <f t="shared" si="37"/>
        <v>24406.199999999997</v>
      </c>
      <c r="P119" s="18"/>
      <c r="Q119" s="243">
        <v>17433</v>
      </c>
      <c r="R119" s="225">
        <v>13781</v>
      </c>
      <c r="S119" s="225">
        <v>13781</v>
      </c>
      <c r="T119" s="170">
        <v>13780.800000000001</v>
      </c>
      <c r="U119" s="165">
        <v>13780.800000000001</v>
      </c>
      <c r="V119" s="154">
        <v>10208</v>
      </c>
      <c r="W119" s="159">
        <v>10208</v>
      </c>
      <c r="X119" s="154">
        <v>8506</v>
      </c>
      <c r="Y119" s="138">
        <v>7396</v>
      </c>
      <c r="Z119" s="133">
        <v>7396.25</v>
      </c>
      <c r="AA119" s="131">
        <v>5917</v>
      </c>
      <c r="AB119" s="125">
        <f ca="1">Q119/OFFSET(Q119,0,1)</f>
        <v>1.2650025397286118</v>
      </c>
      <c r="AD119"/>
      <c r="AE119" s="203"/>
    </row>
    <row r="120" spans="1:32" s="126" customFormat="1" ht="24" customHeight="1" x14ac:dyDescent="0.35">
      <c r="A120" t="s">
        <v>58</v>
      </c>
      <c r="B120"/>
      <c r="C120" s="82" t="s">
        <v>111</v>
      </c>
      <c r="D120" s="80">
        <f t="shared" si="62"/>
        <v>79500</v>
      </c>
      <c r="E120" s="81">
        <f t="shared" si="62"/>
        <v>55600</v>
      </c>
      <c r="F120" s="3"/>
      <c r="G120" s="18"/>
      <c r="H120" s="30">
        <f t="shared" si="32"/>
        <v>79500</v>
      </c>
      <c r="I120" s="30">
        <f t="shared" si="33"/>
        <v>55600</v>
      </c>
      <c r="J120" s="25"/>
      <c r="K120" s="65">
        <f t="shared" si="34"/>
        <v>79420</v>
      </c>
      <c r="L120" s="65">
        <f t="shared" si="35"/>
        <v>55594</v>
      </c>
      <c r="M120" s="18"/>
      <c r="N120" s="65">
        <f t="shared" si="36"/>
        <v>79420</v>
      </c>
      <c r="O120" s="65">
        <f t="shared" si="37"/>
        <v>55594</v>
      </c>
      <c r="P120" s="18"/>
      <c r="Q120" s="243">
        <v>39710</v>
      </c>
      <c r="R120" s="225">
        <v>31391</v>
      </c>
      <c r="S120" s="225">
        <v>31391</v>
      </c>
      <c r="T120" s="170">
        <v>31390.2</v>
      </c>
      <c r="U120" s="165">
        <v>31390.2</v>
      </c>
      <c r="V120" s="154">
        <v>23252</v>
      </c>
      <c r="W120" s="159">
        <v>23252</v>
      </c>
      <c r="X120" s="154">
        <v>19376</v>
      </c>
      <c r="Y120" s="138">
        <v>16848</v>
      </c>
      <c r="Z120" s="133">
        <v>16847.5</v>
      </c>
      <c r="AA120" s="131">
        <v>13478</v>
      </c>
      <c r="AB120" s="125">
        <f ca="1">Q120/OFFSET(Q120,0,1)</f>
        <v>1.2650122646618458</v>
      </c>
      <c r="AD120"/>
      <c r="AE120" s="203"/>
    </row>
    <row r="121" spans="1:32" s="126" customFormat="1" ht="24" customHeight="1" x14ac:dyDescent="0.35">
      <c r="A121"/>
      <c r="B121"/>
      <c r="C121" s="13"/>
      <c r="D121" s="68"/>
      <c r="E121" s="69"/>
      <c r="F121" s="223">
        <v>45574</v>
      </c>
      <c r="G121" s="18"/>
      <c r="H121" s="30">
        <f t="shared" si="32"/>
        <v>0</v>
      </c>
      <c r="I121" s="30">
        <f t="shared" si="33"/>
        <v>0</v>
      </c>
      <c r="J121" s="25"/>
      <c r="K121" s="65">
        <f t="shared" si="34"/>
        <v>0</v>
      </c>
      <c r="L121" s="65">
        <f t="shared" si="35"/>
        <v>0</v>
      </c>
      <c r="M121" s="18"/>
      <c r="N121" s="65">
        <f t="shared" si="36"/>
        <v>0</v>
      </c>
      <c r="O121" s="65">
        <f t="shared" si="37"/>
        <v>0</v>
      </c>
      <c r="P121" s="18"/>
      <c r="Q121" s="170"/>
      <c r="R121" s="170"/>
      <c r="S121" s="170"/>
      <c r="T121" s="170"/>
      <c r="U121" s="164"/>
      <c r="V121" s="153"/>
      <c r="W121" s="153"/>
      <c r="X121" s="153"/>
      <c r="Y121" s="133"/>
      <c r="Z121" s="133"/>
      <c r="AA121" s="127"/>
      <c r="AB121"/>
      <c r="AD121"/>
      <c r="AE121" s="203"/>
    </row>
  </sheetData>
  <printOptions horizontalCentered="1"/>
  <pageMargins left="0.23622047244094491" right="0.23622047244094491" top="0.94488188976377963" bottom="0.55118110236220474" header="0.31496062992125984" footer="0.31496062992125984"/>
  <pageSetup paperSize="9" orientation="portrait" horizontalDpi="4294967293" verticalDpi="4294967293" r:id="rId1"/>
  <headerFooter>
    <oddHeader>&amp;L&amp;"-,Cursiva"MACETAS ROTOMOLDEADAS&amp;R"El Origen"</oddHeader>
    <oddFooter>&amp;L&amp;P&amp;R&amp;D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8302F-6C6C-4F26-956F-2624F1275D97}">
  <sheetPr>
    <tabColor theme="9" tint="-0.249977111117893"/>
  </sheetPr>
  <dimension ref="A1:AG121"/>
  <sheetViews>
    <sheetView tabSelected="1" topLeftCell="B1" zoomScaleNormal="100" workbookViewId="0">
      <selection activeCell="Q52" sqref="Q52"/>
    </sheetView>
  </sheetViews>
  <sheetFormatPr baseColWidth="10" defaultColWidth="53.7109375" defaultRowHeight="21" x14ac:dyDescent="0.35"/>
  <cols>
    <col min="1" max="1" width="4.7109375" customWidth="1"/>
    <col min="2" max="2" width="8.140625" customWidth="1"/>
    <col min="3" max="3" width="46" style="1" customWidth="1"/>
    <col min="4" max="5" width="15.7109375" customWidth="1"/>
    <col min="6" max="6" width="18.5703125" customWidth="1"/>
    <col min="7" max="7" width="1.7109375" style="18" customWidth="1"/>
    <col min="8" max="9" width="15.7109375" hidden="1" customWidth="1"/>
    <col min="10" max="10" width="1.7109375" style="18" hidden="1" customWidth="1"/>
    <col min="11" max="12" width="15.7109375" style="64" hidden="1" customWidth="1"/>
    <col min="13" max="13" width="1.7109375" style="18" hidden="1" customWidth="1"/>
    <col min="14" max="15" width="15.7109375" style="64" hidden="1" customWidth="1"/>
    <col min="16" max="16" width="1.7109375" style="18" hidden="1" customWidth="1"/>
    <col min="17" max="18" width="14.140625" style="170" customWidth="1"/>
    <col min="19" max="21" width="14.140625" style="170" hidden="1" customWidth="1"/>
    <col min="22" max="22" width="14.140625" style="164" hidden="1" customWidth="1"/>
    <col min="23" max="25" width="14.140625" style="153" hidden="1" customWidth="1"/>
    <col min="26" max="27" width="14.140625" style="133" hidden="1" customWidth="1"/>
    <col min="28" max="28" width="14.140625" style="127" hidden="1" customWidth="1"/>
    <col min="29" max="29" width="16.42578125" customWidth="1"/>
    <col min="30" max="30" width="15.7109375" style="126" customWidth="1"/>
    <col min="32" max="32" width="26" style="204" customWidth="1"/>
    <col min="33" max="33" width="56.42578125" customWidth="1"/>
  </cols>
  <sheetData>
    <row r="1" spans="1:32" x14ac:dyDescent="0.35">
      <c r="I1" s="235"/>
      <c r="J1" s="236"/>
      <c r="K1" s="237" t="s">
        <v>287</v>
      </c>
      <c r="L1" s="238"/>
      <c r="Q1" s="251">
        <v>45681</v>
      </c>
      <c r="R1" s="251">
        <v>45584</v>
      </c>
      <c r="S1" s="169">
        <v>45523</v>
      </c>
      <c r="T1" s="169">
        <v>45386</v>
      </c>
      <c r="U1" s="169">
        <v>45647</v>
      </c>
      <c r="V1" s="166">
        <v>45274</v>
      </c>
      <c r="W1" s="151">
        <v>45272</v>
      </c>
      <c r="X1" s="151">
        <v>45252</v>
      </c>
      <c r="Y1" s="158">
        <v>45230</v>
      </c>
      <c r="Z1" s="135">
        <v>45181</v>
      </c>
      <c r="AA1" s="135">
        <v>45167</v>
      </c>
    </row>
    <row r="2" spans="1:32" ht="24" customHeight="1" x14ac:dyDescent="0.35">
      <c r="D2" s="2"/>
      <c r="E2" s="2"/>
      <c r="F2" s="3"/>
      <c r="K2" s="92"/>
      <c r="L2" s="92"/>
      <c r="Q2" s="255" t="s">
        <v>231</v>
      </c>
      <c r="R2" s="249" t="s">
        <v>231</v>
      </c>
      <c r="S2" s="225" t="s">
        <v>231</v>
      </c>
      <c r="T2" s="225" t="s">
        <v>180</v>
      </c>
      <c r="V2" s="165"/>
      <c r="W2" s="159"/>
      <c r="X2" s="159"/>
      <c r="Y2" s="154"/>
      <c r="AA2" s="133" t="s">
        <v>172</v>
      </c>
    </row>
    <row r="3" spans="1:32" s="126" customFormat="1" ht="24" customHeight="1" x14ac:dyDescent="0.35">
      <c r="A3"/>
      <c r="B3"/>
      <c r="C3" s="176"/>
      <c r="D3" s="176" t="s">
        <v>232</v>
      </c>
      <c r="E3" s="176"/>
      <c r="F3" s="175" t="s">
        <v>233</v>
      </c>
      <c r="G3" s="19"/>
      <c r="H3" s="20" t="s">
        <v>73</v>
      </c>
      <c r="I3" s="21"/>
      <c r="J3" s="19"/>
      <c r="K3" s="22" t="s">
        <v>59</v>
      </c>
      <c r="L3" s="22" t="s">
        <v>67</v>
      </c>
      <c r="M3" s="23" t="s">
        <v>68</v>
      </c>
      <c r="N3" s="22" t="s">
        <v>59</v>
      </c>
      <c r="O3" s="22" t="s">
        <v>67</v>
      </c>
      <c r="P3" s="23"/>
      <c r="Q3" s="256">
        <v>45680</v>
      </c>
      <c r="R3" s="250">
        <v>45584</v>
      </c>
      <c r="S3" s="239">
        <v>45523</v>
      </c>
      <c r="T3" s="226">
        <v>45261</v>
      </c>
      <c r="U3" s="174" t="s">
        <v>231</v>
      </c>
      <c r="V3" s="167" t="s">
        <v>180</v>
      </c>
      <c r="W3" s="160" t="s">
        <v>180</v>
      </c>
      <c r="X3" s="160" t="s">
        <v>180</v>
      </c>
      <c r="Y3" s="156" t="s">
        <v>180</v>
      </c>
      <c r="Z3" s="136" t="s">
        <v>180</v>
      </c>
      <c r="AA3" s="136" t="s">
        <v>69</v>
      </c>
      <c r="AB3" s="128" t="s">
        <v>69</v>
      </c>
      <c r="AC3"/>
      <c r="AE3"/>
      <c r="AF3" s="203"/>
    </row>
    <row r="4" spans="1:32" s="126" customFormat="1" ht="24" hidden="1" customHeight="1" x14ac:dyDescent="0.35">
      <c r="A4"/>
      <c r="B4"/>
      <c r="C4" s="1"/>
      <c r="D4" s="2"/>
      <c r="E4" s="2"/>
      <c r="F4" s="3"/>
      <c r="G4" s="19"/>
      <c r="H4" s="20"/>
      <c r="I4" s="21"/>
      <c r="J4" s="19"/>
      <c r="K4" s="22"/>
      <c r="L4" s="22"/>
      <c r="M4" s="23"/>
      <c r="N4" s="22"/>
      <c r="O4" s="22"/>
      <c r="P4" s="23"/>
      <c r="Q4" s="247"/>
      <c r="R4" s="247"/>
      <c r="S4" s="171"/>
      <c r="T4" s="171"/>
      <c r="U4" s="171"/>
      <c r="V4" s="167"/>
      <c r="W4" s="160"/>
      <c r="X4" s="160"/>
      <c r="Y4" s="156"/>
      <c r="Z4" s="136"/>
      <c r="AA4" s="136"/>
      <c r="AB4" s="128"/>
      <c r="AC4"/>
      <c r="AE4"/>
      <c r="AF4" s="203"/>
    </row>
    <row r="5" spans="1:32" s="126" customFormat="1" ht="24" customHeight="1" x14ac:dyDescent="0.35">
      <c r="A5"/>
      <c r="B5"/>
      <c r="C5" s="70" t="s">
        <v>63</v>
      </c>
      <c r="D5" s="71"/>
      <c r="E5" s="72"/>
      <c r="F5" s="73"/>
      <c r="G5" s="25"/>
      <c r="H5" s="26" t="s">
        <v>59</v>
      </c>
      <c r="I5" s="27" t="s">
        <v>70</v>
      </c>
      <c r="J5" s="25"/>
      <c r="K5" s="28">
        <v>1</v>
      </c>
      <c r="L5" s="28">
        <v>1</v>
      </c>
      <c r="M5" s="29"/>
      <c r="N5" s="28">
        <v>2</v>
      </c>
      <c r="O5" s="28">
        <v>1.4</v>
      </c>
      <c r="P5" s="29"/>
      <c r="Q5" s="248" t="s">
        <v>71</v>
      </c>
      <c r="R5" s="248" t="s">
        <v>71</v>
      </c>
      <c r="S5" s="172" t="s">
        <v>71</v>
      </c>
      <c r="T5" s="172" t="s">
        <v>71</v>
      </c>
      <c r="U5" s="172" t="s">
        <v>71</v>
      </c>
      <c r="V5" s="168" t="s">
        <v>71</v>
      </c>
      <c r="W5" s="161" t="s">
        <v>71</v>
      </c>
      <c r="X5" s="161" t="s">
        <v>71</v>
      </c>
      <c r="Y5" s="157" t="s">
        <v>71</v>
      </c>
      <c r="Z5" s="137" t="s">
        <v>71</v>
      </c>
      <c r="AA5" s="137" t="s">
        <v>71</v>
      </c>
      <c r="AB5" s="129" t="s">
        <v>71</v>
      </c>
      <c r="AC5"/>
      <c r="AE5"/>
      <c r="AF5" s="203"/>
    </row>
    <row r="6" spans="1:32" s="126" customFormat="1" ht="24" customHeight="1" x14ac:dyDescent="0.35">
      <c r="A6" t="s">
        <v>58</v>
      </c>
      <c r="B6"/>
      <c r="C6" s="83" t="s">
        <v>1</v>
      </c>
      <c r="D6" s="80">
        <f>H6</f>
        <v>55000</v>
      </c>
      <c r="E6" s="81">
        <f>I6</f>
        <v>38500</v>
      </c>
      <c r="F6" s="4"/>
      <c r="G6" s="25"/>
      <c r="H6" s="30">
        <f>MROUND(K6+48,100)</f>
        <v>55000</v>
      </c>
      <c r="I6" s="30">
        <f>MROUND(L6+48,100)</f>
        <v>38500</v>
      </c>
      <c r="J6" s="25"/>
      <c r="K6" s="65">
        <f>N6*$K$5</f>
        <v>54974</v>
      </c>
      <c r="L6" s="65">
        <f>O6*$L$5</f>
        <v>38481.799999999996</v>
      </c>
      <c r="M6" s="25"/>
      <c r="N6" s="65">
        <f>Q6*$N$5</f>
        <v>54974</v>
      </c>
      <c r="O6" s="65">
        <f>Q6*$O$5</f>
        <v>38481.799999999996</v>
      </c>
      <c r="P6" s="25"/>
      <c r="Q6" s="243">
        <v>27487</v>
      </c>
      <c r="R6" s="243">
        <v>27487</v>
      </c>
      <c r="S6" s="225">
        <v>21729</v>
      </c>
      <c r="T6" s="225">
        <v>21729</v>
      </c>
      <c r="U6" s="170">
        <v>21728.25</v>
      </c>
      <c r="V6" s="165">
        <v>21728.25</v>
      </c>
      <c r="W6" s="154">
        <v>16095</v>
      </c>
      <c r="X6" s="159">
        <v>16095</v>
      </c>
      <c r="Y6" s="154">
        <v>13412</v>
      </c>
      <c r="Z6" s="138">
        <v>11662.5</v>
      </c>
      <c r="AA6" s="133">
        <v>11662.5</v>
      </c>
      <c r="AB6" s="131">
        <v>9330</v>
      </c>
      <c r="AC6" s="125">
        <f t="shared" ref="AC6:AC11" ca="1" si="0">Q6/OFFSET(Q6,0,1)</f>
        <v>1</v>
      </c>
      <c r="AE6"/>
      <c r="AF6" s="203"/>
    </row>
    <row r="7" spans="1:32" s="126" customFormat="1" ht="24" customHeight="1" x14ac:dyDescent="0.35">
      <c r="A7" t="s">
        <v>58</v>
      </c>
      <c r="B7"/>
      <c r="C7" s="83" t="s">
        <v>2</v>
      </c>
      <c r="D7" s="80">
        <f t="shared" ref="D7:E11" si="1">H7</f>
        <v>92400</v>
      </c>
      <c r="E7" s="81">
        <f t="shared" si="1"/>
        <v>64700</v>
      </c>
      <c r="F7" s="4"/>
      <c r="G7" s="25"/>
      <c r="H7" s="30">
        <f t="shared" ref="H7:I70" si="2">MROUND(K7+48,100)</f>
        <v>92400</v>
      </c>
      <c r="I7" s="30">
        <f t="shared" si="2"/>
        <v>64700</v>
      </c>
      <c r="J7" s="25"/>
      <c r="K7" s="65">
        <f t="shared" ref="K7:K73" si="3">N7*$K$5</f>
        <v>92342</v>
      </c>
      <c r="L7" s="65">
        <f t="shared" ref="L7:L73" si="4">O7*$L$5</f>
        <v>64639.399999999994</v>
      </c>
      <c r="M7" s="25"/>
      <c r="N7" s="65">
        <f t="shared" ref="N7:N73" si="5">Q7*$N$5</f>
        <v>92342</v>
      </c>
      <c r="O7" s="65">
        <f t="shared" ref="O7:O73" si="6">Q7*$O$5</f>
        <v>64639.399999999994</v>
      </c>
      <c r="P7" s="25"/>
      <c r="Q7" s="243">
        <v>46171</v>
      </c>
      <c r="R7" s="243">
        <v>46171</v>
      </c>
      <c r="S7" s="225">
        <v>36498.600000000006</v>
      </c>
      <c r="T7" s="225">
        <v>36498.600000000006</v>
      </c>
      <c r="U7" s="170">
        <v>36498.600000000006</v>
      </c>
      <c r="V7" s="165">
        <v>36498.600000000006</v>
      </c>
      <c r="W7" s="154">
        <v>27036</v>
      </c>
      <c r="X7" s="159">
        <v>27036</v>
      </c>
      <c r="Y7" s="154">
        <v>22530</v>
      </c>
      <c r="Z7" s="138">
        <v>19591.25</v>
      </c>
      <c r="AA7" s="133">
        <v>19591.25</v>
      </c>
      <c r="AB7" s="131">
        <v>15673</v>
      </c>
      <c r="AC7" s="125">
        <f t="shared" ca="1" si="0"/>
        <v>1</v>
      </c>
      <c r="AE7"/>
      <c r="AF7" s="203"/>
    </row>
    <row r="8" spans="1:32" s="126" customFormat="1" ht="24" customHeight="1" x14ac:dyDescent="0.35">
      <c r="A8" t="s">
        <v>58</v>
      </c>
      <c r="B8"/>
      <c r="C8" s="83" t="s">
        <v>3</v>
      </c>
      <c r="D8" s="80">
        <f t="shared" si="1"/>
        <v>138500</v>
      </c>
      <c r="E8" s="81">
        <f t="shared" si="1"/>
        <v>96900</v>
      </c>
      <c r="F8" s="4"/>
      <c r="G8" s="25"/>
      <c r="H8" s="30">
        <f t="shared" si="2"/>
        <v>138500</v>
      </c>
      <c r="I8" s="30">
        <f t="shared" si="2"/>
        <v>96900</v>
      </c>
      <c r="J8" s="25"/>
      <c r="K8" s="65">
        <f t="shared" si="3"/>
        <v>138412</v>
      </c>
      <c r="L8" s="65">
        <f t="shared" si="4"/>
        <v>96888.4</v>
      </c>
      <c r="M8" s="25"/>
      <c r="N8" s="65">
        <f t="shared" si="5"/>
        <v>138412</v>
      </c>
      <c r="O8" s="65">
        <f t="shared" si="6"/>
        <v>96888.4</v>
      </c>
      <c r="P8" s="25"/>
      <c r="Q8" s="243">
        <v>69206</v>
      </c>
      <c r="R8" s="243">
        <v>69206</v>
      </c>
      <c r="S8" s="225">
        <v>54704</v>
      </c>
      <c r="T8" s="225">
        <v>54704</v>
      </c>
      <c r="U8" s="170">
        <v>54703.350000000006</v>
      </c>
      <c r="V8" s="165">
        <v>54703.350000000006</v>
      </c>
      <c r="W8" s="154">
        <v>40521</v>
      </c>
      <c r="X8" s="159">
        <v>40521</v>
      </c>
      <c r="Y8" s="154">
        <v>33767</v>
      </c>
      <c r="Z8" s="138">
        <v>29362.5</v>
      </c>
      <c r="AA8" s="133">
        <v>29362.5</v>
      </c>
      <c r="AB8" s="131">
        <v>23490</v>
      </c>
      <c r="AC8" s="125">
        <f t="shared" ca="1" si="0"/>
        <v>1</v>
      </c>
      <c r="AE8"/>
      <c r="AF8" s="203"/>
    </row>
    <row r="9" spans="1:32" s="126" customFormat="1" ht="24" customHeight="1" x14ac:dyDescent="0.35">
      <c r="A9" t="s">
        <v>58</v>
      </c>
      <c r="B9"/>
      <c r="C9" s="84" t="s">
        <v>4</v>
      </c>
      <c r="D9" s="80">
        <f t="shared" si="1"/>
        <v>55000</v>
      </c>
      <c r="E9" s="81">
        <f t="shared" si="1"/>
        <v>38500</v>
      </c>
      <c r="F9" s="5"/>
      <c r="G9" s="25"/>
      <c r="H9" s="30">
        <f t="shared" si="2"/>
        <v>55000</v>
      </c>
      <c r="I9" s="30">
        <f t="shared" si="2"/>
        <v>38500</v>
      </c>
      <c r="J9" s="25"/>
      <c r="K9" s="65">
        <f t="shared" si="3"/>
        <v>54974</v>
      </c>
      <c r="L9" s="65">
        <f t="shared" si="4"/>
        <v>38481.799999999996</v>
      </c>
      <c r="M9" s="25"/>
      <c r="N9" s="65">
        <f t="shared" si="5"/>
        <v>54974</v>
      </c>
      <c r="O9" s="65">
        <f t="shared" si="6"/>
        <v>38481.799999999996</v>
      </c>
      <c r="P9" s="25"/>
      <c r="Q9" s="243">
        <v>27487</v>
      </c>
      <c r="R9" s="243">
        <v>27487</v>
      </c>
      <c r="S9" s="225">
        <v>21729</v>
      </c>
      <c r="T9" s="225">
        <v>21729</v>
      </c>
      <c r="U9" s="170">
        <v>21728.25</v>
      </c>
      <c r="V9" s="165">
        <v>21728.25</v>
      </c>
      <c r="W9" s="154">
        <v>16095</v>
      </c>
      <c r="X9" s="159">
        <v>16095</v>
      </c>
      <c r="Y9" s="154">
        <v>13412</v>
      </c>
      <c r="Z9" s="138">
        <v>11662.5</v>
      </c>
      <c r="AA9" s="133">
        <v>11662.5</v>
      </c>
      <c r="AB9" s="131">
        <v>9330</v>
      </c>
      <c r="AC9" s="125">
        <f t="shared" ca="1" si="0"/>
        <v>1</v>
      </c>
      <c r="AE9"/>
      <c r="AF9" s="203"/>
    </row>
    <row r="10" spans="1:32" s="126" customFormat="1" ht="24" customHeight="1" x14ac:dyDescent="0.35">
      <c r="A10" t="s">
        <v>58</v>
      </c>
      <c r="B10"/>
      <c r="C10" s="88" t="s">
        <v>5</v>
      </c>
      <c r="D10" s="80">
        <f t="shared" si="1"/>
        <v>92400</v>
      </c>
      <c r="E10" s="81">
        <f t="shared" si="1"/>
        <v>64700</v>
      </c>
      <c r="F10" s="3"/>
      <c r="G10" s="25"/>
      <c r="H10" s="30">
        <f t="shared" si="2"/>
        <v>92400</v>
      </c>
      <c r="I10" s="30">
        <f t="shared" si="2"/>
        <v>64700</v>
      </c>
      <c r="J10" s="25"/>
      <c r="K10" s="65">
        <f t="shared" si="3"/>
        <v>92342</v>
      </c>
      <c r="L10" s="65">
        <f t="shared" si="4"/>
        <v>64639.399999999994</v>
      </c>
      <c r="M10" s="25"/>
      <c r="N10" s="65">
        <f t="shared" si="5"/>
        <v>92342</v>
      </c>
      <c r="O10" s="65">
        <f t="shared" si="6"/>
        <v>64639.399999999994</v>
      </c>
      <c r="P10" s="25"/>
      <c r="Q10" s="243">
        <v>46171</v>
      </c>
      <c r="R10" s="243">
        <v>46171</v>
      </c>
      <c r="S10" s="225">
        <v>36498.600000000006</v>
      </c>
      <c r="T10" s="225">
        <v>36498.600000000006</v>
      </c>
      <c r="U10" s="170">
        <v>36498.600000000006</v>
      </c>
      <c r="V10" s="165">
        <v>36498.600000000006</v>
      </c>
      <c r="W10" s="154">
        <v>27036</v>
      </c>
      <c r="X10" s="159">
        <v>27036</v>
      </c>
      <c r="Y10" s="154">
        <v>22530</v>
      </c>
      <c r="Z10" s="138">
        <v>19591.25</v>
      </c>
      <c r="AA10" s="133">
        <v>19591.25</v>
      </c>
      <c r="AB10" s="131">
        <v>15673</v>
      </c>
      <c r="AC10" s="125">
        <f t="shared" ca="1" si="0"/>
        <v>1</v>
      </c>
      <c r="AE10"/>
      <c r="AF10" s="203"/>
    </row>
    <row r="11" spans="1:32" s="126" customFormat="1" ht="24" customHeight="1" x14ac:dyDescent="0.35">
      <c r="A11" t="s">
        <v>58</v>
      </c>
      <c r="B11"/>
      <c r="C11" s="88" t="s">
        <v>6</v>
      </c>
      <c r="D11" s="80">
        <f t="shared" si="1"/>
        <v>138500</v>
      </c>
      <c r="E11" s="81">
        <f t="shared" si="1"/>
        <v>96900</v>
      </c>
      <c r="F11" s="3"/>
      <c r="G11" s="25"/>
      <c r="H11" s="30">
        <f t="shared" si="2"/>
        <v>138500</v>
      </c>
      <c r="I11" s="30">
        <f t="shared" si="2"/>
        <v>96900</v>
      </c>
      <c r="J11" s="25"/>
      <c r="K11" s="65">
        <f t="shared" si="3"/>
        <v>138412</v>
      </c>
      <c r="L11" s="65">
        <f t="shared" si="4"/>
        <v>96888.4</v>
      </c>
      <c r="M11" s="25"/>
      <c r="N11" s="65">
        <f t="shared" si="5"/>
        <v>138412</v>
      </c>
      <c r="O11" s="65">
        <f t="shared" si="6"/>
        <v>96888.4</v>
      </c>
      <c r="P11" s="25"/>
      <c r="Q11" s="243">
        <v>69206</v>
      </c>
      <c r="R11" s="243">
        <v>69206</v>
      </c>
      <c r="S11" s="225">
        <v>54708</v>
      </c>
      <c r="T11" s="225">
        <v>54708</v>
      </c>
      <c r="U11" s="170">
        <v>54707.4</v>
      </c>
      <c r="V11" s="165">
        <v>54707.4</v>
      </c>
      <c r="W11" s="154">
        <v>40524</v>
      </c>
      <c r="X11" s="159">
        <v>40524</v>
      </c>
      <c r="Y11" s="154">
        <v>33770</v>
      </c>
      <c r="Z11" s="138">
        <v>29365</v>
      </c>
      <c r="AA11" s="133">
        <v>29365</v>
      </c>
      <c r="AB11" s="131">
        <v>23492</v>
      </c>
      <c r="AC11" s="125">
        <f t="shared" ca="1" si="0"/>
        <v>1</v>
      </c>
      <c r="AE11"/>
      <c r="AF11" s="203"/>
    </row>
    <row r="12" spans="1:32" s="126" customFormat="1" ht="24" customHeight="1" x14ac:dyDescent="0.35">
      <c r="A12" t="s">
        <v>58</v>
      </c>
      <c r="B12"/>
      <c r="C12" s="15"/>
      <c r="D12" s="68"/>
      <c r="E12" s="69"/>
      <c r="F12" s="3"/>
      <c r="G12" s="25"/>
      <c r="H12" s="30">
        <f t="shared" si="2"/>
        <v>0</v>
      </c>
      <c r="I12" s="30">
        <f t="shared" si="2"/>
        <v>0</v>
      </c>
      <c r="J12" s="25"/>
      <c r="K12" s="65">
        <f t="shared" si="3"/>
        <v>0</v>
      </c>
      <c r="L12" s="65">
        <f t="shared" si="4"/>
        <v>0</v>
      </c>
      <c r="M12" s="25"/>
      <c r="N12" s="65">
        <f t="shared" si="5"/>
        <v>0</v>
      </c>
      <c r="O12" s="65">
        <f t="shared" si="6"/>
        <v>0</v>
      </c>
      <c r="P12" s="25"/>
      <c r="Q12" s="170"/>
      <c r="R12" s="170"/>
      <c r="S12" s="170">
        <v>0</v>
      </c>
      <c r="T12" s="170">
        <v>0</v>
      </c>
      <c r="U12" s="170">
        <v>0</v>
      </c>
      <c r="V12" s="165">
        <v>0</v>
      </c>
      <c r="W12" s="153"/>
      <c r="X12" s="153"/>
      <c r="Y12" s="153"/>
      <c r="Z12" s="133">
        <v>0</v>
      </c>
      <c r="AA12" s="133">
        <v>0</v>
      </c>
      <c r="AB12" s="130"/>
      <c r="AC12" s="125"/>
      <c r="AE12"/>
      <c r="AF12" s="203"/>
    </row>
    <row r="13" spans="1:32" s="126" customFormat="1" ht="24" customHeight="1" x14ac:dyDescent="0.35">
      <c r="A13" t="s">
        <v>58</v>
      </c>
      <c r="B13"/>
      <c r="C13" s="70" t="s">
        <v>60</v>
      </c>
      <c r="D13" s="74"/>
      <c r="E13" s="75"/>
      <c r="F13" s="73"/>
      <c r="G13" s="25"/>
      <c r="H13" s="30">
        <f t="shared" si="2"/>
        <v>0</v>
      </c>
      <c r="I13" s="30">
        <f t="shared" si="2"/>
        <v>0</v>
      </c>
      <c r="J13" s="25"/>
      <c r="K13" s="65"/>
      <c r="L13" s="65"/>
      <c r="M13" s="25"/>
      <c r="N13" s="65"/>
      <c r="O13" s="65"/>
      <c r="P13" s="25"/>
      <c r="Q13" s="170"/>
      <c r="R13" s="170"/>
      <c r="S13" s="170">
        <v>0</v>
      </c>
      <c r="T13" s="170">
        <v>0</v>
      </c>
      <c r="U13" s="170">
        <v>0</v>
      </c>
      <c r="V13" s="165">
        <v>0</v>
      </c>
      <c r="W13" s="153"/>
      <c r="X13" s="153"/>
      <c r="Y13" s="153"/>
      <c r="Z13" s="133"/>
      <c r="AA13" s="133">
        <v>0</v>
      </c>
      <c r="AB13" s="130"/>
      <c r="AC13" s="125"/>
      <c r="AE13"/>
      <c r="AF13" s="203"/>
    </row>
    <row r="14" spans="1:32" s="126" customFormat="1" ht="24" customHeight="1" x14ac:dyDescent="0.35">
      <c r="A14" t="s">
        <v>58</v>
      </c>
      <c r="B14"/>
      <c r="C14" s="82" t="s">
        <v>7</v>
      </c>
      <c r="D14" s="80">
        <f t="shared" ref="D14:E21" si="7">H14</f>
        <v>55000</v>
      </c>
      <c r="E14" s="81">
        <f t="shared" si="7"/>
        <v>38500</v>
      </c>
      <c r="F14" s="3"/>
      <c r="G14" s="25"/>
      <c r="H14" s="30">
        <f t="shared" si="2"/>
        <v>55000</v>
      </c>
      <c r="I14" s="30">
        <f t="shared" si="2"/>
        <v>38500</v>
      </c>
      <c r="J14" s="134"/>
      <c r="K14" s="65">
        <f t="shared" si="3"/>
        <v>54974</v>
      </c>
      <c r="L14" s="65">
        <f t="shared" si="4"/>
        <v>38481.799999999996</v>
      </c>
      <c r="M14" s="8"/>
      <c r="N14" s="65">
        <f t="shared" si="5"/>
        <v>54974</v>
      </c>
      <c r="O14" s="65">
        <f t="shared" si="6"/>
        <v>38481.799999999996</v>
      </c>
      <c r="P14" s="25"/>
      <c r="Q14" s="243">
        <v>27487</v>
      </c>
      <c r="R14" s="243">
        <v>27487</v>
      </c>
      <c r="S14" s="225">
        <v>21729</v>
      </c>
      <c r="T14" s="225">
        <v>21729</v>
      </c>
      <c r="U14" s="170">
        <v>21728.25</v>
      </c>
      <c r="V14" s="165">
        <v>21728.25</v>
      </c>
      <c r="W14" s="154">
        <v>16095</v>
      </c>
      <c r="X14" s="159">
        <v>16095</v>
      </c>
      <c r="Y14" s="154">
        <v>13412</v>
      </c>
      <c r="Z14" s="138">
        <v>11662.5</v>
      </c>
      <c r="AA14" s="133">
        <v>11662.5</v>
      </c>
      <c r="AB14" s="131">
        <v>9330</v>
      </c>
      <c r="AC14" s="125">
        <f t="shared" ref="AC14:AC21" ca="1" si="8">Q14/OFFSET(Q14,0,1)</f>
        <v>1</v>
      </c>
      <c r="AE14"/>
      <c r="AF14" s="203"/>
    </row>
    <row r="15" spans="1:32" s="126" customFormat="1" ht="24" customHeight="1" x14ac:dyDescent="0.35">
      <c r="A15" t="s">
        <v>58</v>
      </c>
      <c r="B15"/>
      <c r="C15" s="82" t="s">
        <v>170</v>
      </c>
      <c r="D15" s="80">
        <f t="shared" si="7"/>
        <v>93900</v>
      </c>
      <c r="E15" s="81">
        <f t="shared" si="7"/>
        <v>65700</v>
      </c>
      <c r="F15" s="3"/>
      <c r="G15" s="25"/>
      <c r="H15" s="30">
        <f t="shared" si="2"/>
        <v>93900</v>
      </c>
      <c r="I15" s="30">
        <f t="shared" si="2"/>
        <v>65700</v>
      </c>
      <c r="J15" s="25"/>
      <c r="K15" s="65">
        <f t="shared" si="3"/>
        <v>93826</v>
      </c>
      <c r="L15" s="65">
        <f t="shared" si="4"/>
        <v>65678.2</v>
      </c>
      <c r="M15" s="25"/>
      <c r="N15" s="65">
        <f t="shared" si="5"/>
        <v>93826</v>
      </c>
      <c r="O15" s="65">
        <f t="shared" si="6"/>
        <v>65678.2</v>
      </c>
      <c r="P15" s="25"/>
      <c r="Q15" s="243">
        <v>46913</v>
      </c>
      <c r="R15" s="243">
        <v>46913</v>
      </c>
      <c r="S15" s="240">
        <v>42648</v>
      </c>
      <c r="T15" s="225">
        <v>37084.5</v>
      </c>
      <c r="U15" s="170">
        <v>37084.5</v>
      </c>
      <c r="V15" s="165">
        <v>37084.5</v>
      </c>
      <c r="W15" s="154">
        <v>27470</v>
      </c>
      <c r="X15" s="159">
        <v>27470</v>
      </c>
      <c r="Y15" s="154">
        <v>22891</v>
      </c>
      <c r="Z15" s="138">
        <v>19905</v>
      </c>
      <c r="AA15" s="133">
        <v>19905</v>
      </c>
      <c r="AB15" s="131">
        <v>15924</v>
      </c>
      <c r="AC15" s="125">
        <f t="shared" ca="1" si="8"/>
        <v>1</v>
      </c>
      <c r="AE15"/>
      <c r="AF15" s="203"/>
    </row>
    <row r="16" spans="1:32" s="126" customFormat="1" ht="24" customHeight="1" x14ac:dyDescent="0.35">
      <c r="A16" t="s">
        <v>58</v>
      </c>
      <c r="B16"/>
      <c r="C16" s="82" t="s">
        <v>9</v>
      </c>
      <c r="D16" s="80">
        <f t="shared" si="7"/>
        <v>186000</v>
      </c>
      <c r="E16" s="81">
        <f t="shared" si="7"/>
        <v>130200</v>
      </c>
      <c r="F16" s="3"/>
      <c r="G16" s="25"/>
      <c r="H16" s="30">
        <f t="shared" si="2"/>
        <v>186000</v>
      </c>
      <c r="I16" s="30">
        <f t="shared" si="2"/>
        <v>130200</v>
      </c>
      <c r="J16" s="25"/>
      <c r="K16" s="65">
        <f t="shared" si="3"/>
        <v>185972</v>
      </c>
      <c r="L16" s="65">
        <f t="shared" si="4"/>
        <v>130180.4</v>
      </c>
      <c r="M16" s="25"/>
      <c r="N16" s="65">
        <f t="shared" si="5"/>
        <v>185972</v>
      </c>
      <c r="O16" s="65">
        <f t="shared" si="6"/>
        <v>130180.4</v>
      </c>
      <c r="P16" s="25"/>
      <c r="Q16" s="243">
        <v>92986</v>
      </c>
      <c r="R16" s="243">
        <v>92986</v>
      </c>
      <c r="S16" s="225">
        <v>73507</v>
      </c>
      <c r="T16" s="225">
        <v>73507</v>
      </c>
      <c r="U16" s="170">
        <v>73506.150000000009</v>
      </c>
      <c r="V16" s="165">
        <v>73506.150000000009</v>
      </c>
      <c r="W16" s="154">
        <v>54449</v>
      </c>
      <c r="X16" s="159">
        <v>54449</v>
      </c>
      <c r="Y16" s="154">
        <v>45374</v>
      </c>
      <c r="Z16" s="138">
        <v>39455</v>
      </c>
      <c r="AA16" s="133">
        <v>39455</v>
      </c>
      <c r="AB16" s="131">
        <v>31564</v>
      </c>
      <c r="AC16" s="125">
        <f t="shared" ca="1" si="8"/>
        <v>1</v>
      </c>
      <c r="AE16"/>
      <c r="AF16" s="203"/>
    </row>
    <row r="17" spans="1:33" s="126" customFormat="1" ht="24" customHeight="1" x14ac:dyDescent="0.35">
      <c r="A17" t="s">
        <v>58</v>
      </c>
      <c r="B17"/>
      <c r="C17" s="82" t="s">
        <v>171</v>
      </c>
      <c r="D17" s="80">
        <f t="shared" si="7"/>
        <v>296800</v>
      </c>
      <c r="E17" s="81">
        <f t="shared" si="7"/>
        <v>207800</v>
      </c>
      <c r="F17" s="3"/>
      <c r="G17" s="25"/>
      <c r="H17" s="30">
        <f t="shared" si="2"/>
        <v>296800</v>
      </c>
      <c r="I17" s="30">
        <f t="shared" si="2"/>
        <v>207800</v>
      </c>
      <c r="J17" s="25"/>
      <c r="K17" s="65">
        <f t="shared" si="3"/>
        <v>296756</v>
      </c>
      <c r="L17" s="65">
        <f t="shared" si="4"/>
        <v>207729.19999999998</v>
      </c>
      <c r="M17" s="25"/>
      <c r="N17" s="65">
        <f t="shared" si="5"/>
        <v>296756</v>
      </c>
      <c r="O17" s="65">
        <f t="shared" si="6"/>
        <v>207729.19999999998</v>
      </c>
      <c r="P17" s="25"/>
      <c r="Q17" s="243">
        <v>148378</v>
      </c>
      <c r="R17" s="243">
        <v>148378</v>
      </c>
      <c r="S17" s="225">
        <v>117294.75000000001</v>
      </c>
      <c r="T17" s="225">
        <v>117294.75000000001</v>
      </c>
      <c r="U17" s="170">
        <v>117294.75000000001</v>
      </c>
      <c r="V17" s="165">
        <v>117294.75000000001</v>
      </c>
      <c r="W17" s="154">
        <v>86885</v>
      </c>
      <c r="X17" s="159">
        <v>86885</v>
      </c>
      <c r="Y17" s="154">
        <v>72404</v>
      </c>
      <c r="Z17" s="138">
        <v>62960</v>
      </c>
      <c r="AA17" s="133">
        <v>62960</v>
      </c>
      <c r="AB17" s="131">
        <v>50368</v>
      </c>
      <c r="AC17" s="125">
        <f t="shared" ca="1" si="8"/>
        <v>1</v>
      </c>
      <c r="AE17"/>
      <c r="AF17" s="203"/>
    </row>
    <row r="18" spans="1:33" s="126" customFormat="1" ht="24" customHeight="1" x14ac:dyDescent="0.35">
      <c r="A18" t="s">
        <v>58</v>
      </c>
      <c r="B18"/>
      <c r="C18" s="82" t="s">
        <v>11</v>
      </c>
      <c r="D18" s="80">
        <f t="shared" si="7"/>
        <v>55000</v>
      </c>
      <c r="E18" s="81">
        <f t="shared" si="7"/>
        <v>38500</v>
      </c>
      <c r="F18" s="3"/>
      <c r="G18" s="25"/>
      <c r="H18" s="30">
        <f t="shared" si="2"/>
        <v>55000</v>
      </c>
      <c r="I18" s="30">
        <f t="shared" si="2"/>
        <v>38500</v>
      </c>
      <c r="J18" s="25"/>
      <c r="K18" s="65">
        <f t="shared" si="3"/>
        <v>54974</v>
      </c>
      <c r="L18" s="65">
        <f t="shared" si="4"/>
        <v>38481.799999999996</v>
      </c>
      <c r="M18" s="25"/>
      <c r="N18" s="65">
        <f t="shared" si="5"/>
        <v>54974</v>
      </c>
      <c r="O18" s="65">
        <f t="shared" si="6"/>
        <v>38481.799999999996</v>
      </c>
      <c r="P18" s="25"/>
      <c r="Q18" s="243">
        <v>27487</v>
      </c>
      <c r="R18" s="243">
        <v>27487</v>
      </c>
      <c r="S18" s="225">
        <v>18894.600000000002</v>
      </c>
      <c r="T18" s="225">
        <v>18894.600000000002</v>
      </c>
      <c r="U18" s="170">
        <v>18894.600000000002</v>
      </c>
      <c r="V18" s="165">
        <v>18894.600000000002</v>
      </c>
      <c r="W18" s="154">
        <v>13996</v>
      </c>
      <c r="X18" s="159">
        <v>13996</v>
      </c>
      <c r="Y18" s="154">
        <v>11663</v>
      </c>
      <c r="Z18" s="138">
        <v>10141.25</v>
      </c>
      <c r="AA18" s="133">
        <v>10141.25</v>
      </c>
      <c r="AB18" s="131">
        <v>8113</v>
      </c>
      <c r="AC18" s="125">
        <f t="shared" ca="1" si="8"/>
        <v>1</v>
      </c>
      <c r="AE18"/>
      <c r="AF18" s="203"/>
    </row>
    <row r="19" spans="1:33" s="126" customFormat="1" ht="24" customHeight="1" x14ac:dyDescent="0.35">
      <c r="A19" t="s">
        <v>58</v>
      </c>
      <c r="B19"/>
      <c r="C19" s="82" t="s">
        <v>12</v>
      </c>
      <c r="D19" s="80">
        <f t="shared" si="7"/>
        <v>93900</v>
      </c>
      <c r="E19" s="81">
        <f t="shared" si="7"/>
        <v>65700</v>
      </c>
      <c r="F19" s="3"/>
      <c r="G19" s="25"/>
      <c r="H19" s="30">
        <f t="shared" si="2"/>
        <v>93900</v>
      </c>
      <c r="I19" s="30">
        <f t="shared" si="2"/>
        <v>65700</v>
      </c>
      <c r="J19" s="25"/>
      <c r="K19" s="65">
        <f t="shared" si="3"/>
        <v>93826</v>
      </c>
      <c r="L19" s="65">
        <f t="shared" si="4"/>
        <v>65678.2</v>
      </c>
      <c r="M19" s="25"/>
      <c r="N19" s="65">
        <f t="shared" si="5"/>
        <v>93826</v>
      </c>
      <c r="O19" s="65">
        <f t="shared" si="6"/>
        <v>65678.2</v>
      </c>
      <c r="P19" s="25"/>
      <c r="Q19" s="243">
        <v>46913</v>
      </c>
      <c r="R19" s="243">
        <v>46913</v>
      </c>
      <c r="S19" s="240">
        <v>37088</v>
      </c>
      <c r="T19" s="225">
        <v>32251</v>
      </c>
      <c r="U19" s="170">
        <v>32250.15</v>
      </c>
      <c r="V19" s="165">
        <v>32250.15</v>
      </c>
      <c r="W19" s="154">
        <v>23889</v>
      </c>
      <c r="X19" s="159">
        <v>23889</v>
      </c>
      <c r="Y19" s="154">
        <v>19907</v>
      </c>
      <c r="Z19" s="138">
        <v>17310</v>
      </c>
      <c r="AA19" s="133">
        <v>17310</v>
      </c>
      <c r="AB19" s="131">
        <v>13848</v>
      </c>
      <c r="AC19" s="125">
        <f t="shared" ca="1" si="8"/>
        <v>1</v>
      </c>
      <c r="AE19"/>
      <c r="AF19" s="203"/>
    </row>
    <row r="20" spans="1:33" s="126" customFormat="1" ht="24" customHeight="1" x14ac:dyDescent="0.35">
      <c r="A20" t="s">
        <v>58</v>
      </c>
      <c r="B20"/>
      <c r="C20" s="82" t="s">
        <v>13</v>
      </c>
      <c r="D20" s="80">
        <f t="shared" si="7"/>
        <v>186000</v>
      </c>
      <c r="E20" s="81">
        <f t="shared" si="7"/>
        <v>130200</v>
      </c>
      <c r="F20" s="3"/>
      <c r="G20" s="25"/>
      <c r="H20" s="30">
        <f t="shared" si="2"/>
        <v>186000</v>
      </c>
      <c r="I20" s="30">
        <f t="shared" si="2"/>
        <v>130200</v>
      </c>
      <c r="J20" s="25"/>
      <c r="K20" s="65">
        <f t="shared" si="3"/>
        <v>185972</v>
      </c>
      <c r="L20" s="65">
        <f t="shared" si="4"/>
        <v>130180.4</v>
      </c>
      <c r="M20" s="25"/>
      <c r="N20" s="65">
        <f t="shared" si="5"/>
        <v>185972</v>
      </c>
      <c r="O20" s="65">
        <f t="shared" si="6"/>
        <v>130180.4</v>
      </c>
      <c r="P20" s="25"/>
      <c r="Q20" s="243">
        <v>92986</v>
      </c>
      <c r="R20" s="243">
        <v>92986</v>
      </c>
      <c r="S20" s="240">
        <v>73504</v>
      </c>
      <c r="T20" s="225">
        <v>63915.750000000007</v>
      </c>
      <c r="U20" s="170">
        <v>63915.750000000007</v>
      </c>
      <c r="V20" s="165">
        <v>63915.750000000007</v>
      </c>
      <c r="W20" s="154">
        <v>47345</v>
      </c>
      <c r="X20" s="159">
        <v>47345</v>
      </c>
      <c r="Y20" s="154">
        <v>39454</v>
      </c>
      <c r="Z20" s="138">
        <v>34307.5</v>
      </c>
      <c r="AA20" s="133">
        <v>34307.5</v>
      </c>
      <c r="AB20" s="131">
        <v>27446</v>
      </c>
      <c r="AC20" s="125">
        <f t="shared" ca="1" si="8"/>
        <v>1</v>
      </c>
      <c r="AE20"/>
      <c r="AF20" s="203"/>
    </row>
    <row r="21" spans="1:33" s="126" customFormat="1" ht="24" customHeight="1" x14ac:dyDescent="0.35">
      <c r="A21" t="s">
        <v>58</v>
      </c>
      <c r="B21"/>
      <c r="C21" s="82" t="s">
        <v>14</v>
      </c>
      <c r="D21" s="80">
        <f t="shared" si="7"/>
        <v>296800</v>
      </c>
      <c r="E21" s="81">
        <f t="shared" si="7"/>
        <v>207800</v>
      </c>
      <c r="F21" s="3"/>
      <c r="G21" s="25"/>
      <c r="H21" s="30">
        <f t="shared" si="2"/>
        <v>296800</v>
      </c>
      <c r="I21" s="30">
        <f t="shared" si="2"/>
        <v>207800</v>
      </c>
      <c r="J21" s="25"/>
      <c r="K21" s="65">
        <f t="shared" si="3"/>
        <v>296756</v>
      </c>
      <c r="L21" s="65">
        <f t="shared" si="4"/>
        <v>207729.19999999998</v>
      </c>
      <c r="M21" s="25"/>
      <c r="N21" s="65">
        <f t="shared" si="5"/>
        <v>296756</v>
      </c>
      <c r="O21" s="65">
        <f t="shared" si="6"/>
        <v>207729.19999999998</v>
      </c>
      <c r="P21" s="25"/>
      <c r="Q21" s="243">
        <v>148378</v>
      </c>
      <c r="R21" s="243">
        <v>148378</v>
      </c>
      <c r="S21" s="225">
        <v>101996</v>
      </c>
      <c r="T21" s="225">
        <v>101996</v>
      </c>
      <c r="U21" s="170">
        <v>101995.20000000001</v>
      </c>
      <c r="V21" s="165">
        <v>101995.20000000001</v>
      </c>
      <c r="W21" s="154">
        <v>75552</v>
      </c>
      <c r="X21" s="159">
        <v>75552</v>
      </c>
      <c r="Y21" s="154">
        <v>62960</v>
      </c>
      <c r="Z21" s="138">
        <v>54747.5</v>
      </c>
      <c r="AA21" s="133">
        <v>54747.5</v>
      </c>
      <c r="AB21" s="131">
        <v>43798</v>
      </c>
      <c r="AC21" s="125">
        <f t="shared" ca="1" si="8"/>
        <v>1</v>
      </c>
      <c r="AE21"/>
      <c r="AF21" s="203"/>
    </row>
    <row r="22" spans="1:33" s="126" customFormat="1" ht="24" customHeight="1" x14ac:dyDescent="0.35">
      <c r="A22" t="s">
        <v>58</v>
      </c>
      <c r="B22"/>
      <c r="C22" s="13"/>
      <c r="D22" s="68"/>
      <c r="E22" s="69"/>
      <c r="F22" s="3"/>
      <c r="G22" s="25"/>
      <c r="H22" s="30">
        <f t="shared" si="2"/>
        <v>0</v>
      </c>
      <c r="I22" s="30">
        <f t="shared" si="2"/>
        <v>0</v>
      </c>
      <c r="J22" s="25"/>
      <c r="K22" s="65">
        <f t="shared" si="3"/>
        <v>0</v>
      </c>
      <c r="L22" s="65">
        <f t="shared" si="4"/>
        <v>0</v>
      </c>
      <c r="M22" s="25"/>
      <c r="N22" s="65">
        <f t="shared" si="5"/>
        <v>0</v>
      </c>
      <c r="O22" s="65">
        <f t="shared" si="6"/>
        <v>0</v>
      </c>
      <c r="P22" s="25"/>
      <c r="Q22" s="170"/>
      <c r="R22" s="170"/>
      <c r="S22" s="170">
        <v>0</v>
      </c>
      <c r="T22" s="170">
        <v>0</v>
      </c>
      <c r="U22" s="170">
        <v>0</v>
      </c>
      <c r="V22" s="165">
        <v>0</v>
      </c>
      <c r="W22" s="153"/>
      <c r="X22" s="153"/>
      <c r="Y22" s="153"/>
      <c r="Z22" s="133">
        <v>0</v>
      </c>
      <c r="AA22" s="133">
        <v>0</v>
      </c>
      <c r="AB22" s="130"/>
      <c r="AC22" s="125"/>
      <c r="AE22"/>
      <c r="AF22" s="203"/>
    </row>
    <row r="23" spans="1:33" s="126" customFormat="1" ht="24" customHeight="1" x14ac:dyDescent="0.35">
      <c r="A23" t="s">
        <v>58</v>
      </c>
      <c r="B23"/>
      <c r="C23" s="70" t="s">
        <v>61</v>
      </c>
      <c r="D23" s="74"/>
      <c r="E23" s="75"/>
      <c r="F23" s="73"/>
      <c r="G23" s="25"/>
      <c r="H23" s="30">
        <f t="shared" si="2"/>
        <v>0</v>
      </c>
      <c r="I23" s="30">
        <f t="shared" si="2"/>
        <v>0</v>
      </c>
      <c r="J23" s="25"/>
      <c r="K23" s="65">
        <f t="shared" si="3"/>
        <v>0</v>
      </c>
      <c r="L23" s="65">
        <f t="shared" si="4"/>
        <v>0</v>
      </c>
      <c r="M23" s="25"/>
      <c r="N23" s="65">
        <f t="shared" si="5"/>
        <v>0</v>
      </c>
      <c r="O23" s="65">
        <f t="shared" si="6"/>
        <v>0</v>
      </c>
      <c r="P23" s="25"/>
      <c r="Q23" s="170"/>
      <c r="R23" s="170"/>
      <c r="S23" s="170">
        <v>0</v>
      </c>
      <c r="T23" s="170">
        <v>0</v>
      </c>
      <c r="U23" s="170">
        <v>0</v>
      </c>
      <c r="V23" s="165">
        <v>0</v>
      </c>
      <c r="W23" s="153"/>
      <c r="X23" s="153"/>
      <c r="Y23" s="153"/>
      <c r="Z23" s="133"/>
      <c r="AA23" s="133"/>
      <c r="AB23" s="130"/>
      <c r="AC23" s="125"/>
      <c r="AE23"/>
      <c r="AF23" s="203"/>
    </row>
    <row r="24" spans="1:33" s="126" customFormat="1" ht="24" customHeight="1" x14ac:dyDescent="0.35">
      <c r="A24" t="s">
        <v>58</v>
      </c>
      <c r="B24"/>
      <c r="C24" s="86" t="s">
        <v>15</v>
      </c>
      <c r="D24" s="80">
        <f t="shared" ref="D24:E29" si="9">H24</f>
        <v>59500</v>
      </c>
      <c r="E24" s="81">
        <f t="shared" si="9"/>
        <v>41700</v>
      </c>
      <c r="F24" s="5"/>
      <c r="G24" s="25"/>
      <c r="H24" s="30">
        <f t="shared" si="2"/>
        <v>59500</v>
      </c>
      <c r="I24" s="30">
        <f t="shared" si="2"/>
        <v>41700</v>
      </c>
      <c r="J24" s="25"/>
      <c r="K24" s="65">
        <f t="shared" si="3"/>
        <v>59442</v>
      </c>
      <c r="L24" s="65">
        <f t="shared" si="4"/>
        <v>41609.399999999994</v>
      </c>
      <c r="M24" s="25"/>
      <c r="N24" s="65">
        <f t="shared" si="5"/>
        <v>59442</v>
      </c>
      <c r="O24" s="65">
        <f t="shared" si="6"/>
        <v>41609.399999999994</v>
      </c>
      <c r="P24" s="25"/>
      <c r="Q24" s="243">
        <v>29721</v>
      </c>
      <c r="R24" s="243">
        <v>29721</v>
      </c>
      <c r="S24" s="225">
        <v>20429</v>
      </c>
      <c r="T24" s="225">
        <v>20429</v>
      </c>
      <c r="U24" s="170">
        <v>20428.2</v>
      </c>
      <c r="V24" s="165">
        <v>20428.2</v>
      </c>
      <c r="W24" s="154">
        <v>15132</v>
      </c>
      <c r="X24" s="159">
        <v>15132</v>
      </c>
      <c r="Y24" s="154">
        <v>12610</v>
      </c>
      <c r="Z24" s="138">
        <v>10965</v>
      </c>
      <c r="AA24" s="133">
        <v>10965</v>
      </c>
      <c r="AB24" s="131">
        <v>8772</v>
      </c>
      <c r="AC24" s="125">
        <f t="shared" ref="AC24:AC29" ca="1" si="10">Q24/OFFSET(Q24,0,1)</f>
        <v>1</v>
      </c>
      <c r="AE24"/>
      <c r="AF24" s="203"/>
    </row>
    <row r="25" spans="1:33" s="126" customFormat="1" ht="24" customHeight="1" x14ac:dyDescent="0.35">
      <c r="A25" t="s">
        <v>58</v>
      </c>
      <c r="B25"/>
      <c r="C25" s="86" t="s">
        <v>16</v>
      </c>
      <c r="D25" s="80">
        <f t="shared" si="9"/>
        <v>104300</v>
      </c>
      <c r="E25" s="81">
        <f t="shared" si="9"/>
        <v>73100</v>
      </c>
      <c r="F25" s="5"/>
      <c r="G25" s="25"/>
      <c r="H25" s="30">
        <f t="shared" si="2"/>
        <v>104300</v>
      </c>
      <c r="I25" s="30">
        <f t="shared" si="2"/>
        <v>73100</v>
      </c>
      <c r="J25" s="25"/>
      <c r="K25" s="65">
        <f t="shared" si="3"/>
        <v>104296</v>
      </c>
      <c r="L25" s="65">
        <f t="shared" si="4"/>
        <v>73007.199999999997</v>
      </c>
      <c r="M25" s="25"/>
      <c r="N25" s="65">
        <f t="shared" si="5"/>
        <v>104296</v>
      </c>
      <c r="O25" s="65">
        <f t="shared" si="6"/>
        <v>73007.199999999997</v>
      </c>
      <c r="P25" s="25"/>
      <c r="Q25" s="243">
        <v>52148</v>
      </c>
      <c r="R25" s="243">
        <v>52148</v>
      </c>
      <c r="S25" s="225">
        <v>35847.9</v>
      </c>
      <c r="T25" s="225">
        <v>35847.9</v>
      </c>
      <c r="U25" s="170">
        <v>35847.9</v>
      </c>
      <c r="V25" s="165">
        <v>35847.9</v>
      </c>
      <c r="W25" s="154">
        <v>26554</v>
      </c>
      <c r="X25" s="159">
        <v>26554</v>
      </c>
      <c r="Y25" s="154">
        <v>22128</v>
      </c>
      <c r="Z25" s="138">
        <v>19241.25</v>
      </c>
      <c r="AA25" s="133">
        <v>19241.25</v>
      </c>
      <c r="AB25" s="131">
        <v>15393</v>
      </c>
      <c r="AC25" s="125">
        <f t="shared" ca="1" si="10"/>
        <v>1</v>
      </c>
      <c r="AE25"/>
      <c r="AF25" s="203"/>
    </row>
    <row r="26" spans="1:33" s="126" customFormat="1" ht="24" customHeight="1" x14ac:dyDescent="0.35">
      <c r="A26" t="s">
        <v>58</v>
      </c>
      <c r="B26"/>
      <c r="C26" s="86" t="s">
        <v>17</v>
      </c>
      <c r="D26" s="80">
        <f t="shared" si="9"/>
        <v>59500</v>
      </c>
      <c r="E26" s="81">
        <f t="shared" si="9"/>
        <v>41700</v>
      </c>
      <c r="F26" s="5"/>
      <c r="G26" s="25"/>
      <c r="H26" s="30">
        <f t="shared" si="2"/>
        <v>59500</v>
      </c>
      <c r="I26" s="30">
        <f t="shared" si="2"/>
        <v>41700</v>
      </c>
      <c r="J26" s="25"/>
      <c r="K26" s="65">
        <f t="shared" si="3"/>
        <v>59442</v>
      </c>
      <c r="L26" s="65">
        <f t="shared" si="4"/>
        <v>41609.399999999994</v>
      </c>
      <c r="M26" s="25"/>
      <c r="N26" s="65">
        <f t="shared" si="5"/>
        <v>59442</v>
      </c>
      <c r="O26" s="65">
        <f t="shared" si="6"/>
        <v>41609.399999999994</v>
      </c>
      <c r="P26" s="25"/>
      <c r="Q26" s="243">
        <v>29721</v>
      </c>
      <c r="R26" s="243">
        <v>29721</v>
      </c>
      <c r="S26" s="225">
        <v>20429</v>
      </c>
      <c r="T26" s="225">
        <v>20429</v>
      </c>
      <c r="U26" s="170">
        <v>20428.2</v>
      </c>
      <c r="V26" s="165">
        <v>20428.2</v>
      </c>
      <c r="W26" s="154">
        <v>15132</v>
      </c>
      <c r="X26" s="159">
        <v>15132</v>
      </c>
      <c r="Y26" s="154">
        <v>12610</v>
      </c>
      <c r="Z26" s="138">
        <v>10965</v>
      </c>
      <c r="AA26" s="133">
        <v>10965</v>
      </c>
      <c r="AB26" s="131">
        <v>8772</v>
      </c>
      <c r="AC26" s="125">
        <f t="shared" ca="1" si="10"/>
        <v>1</v>
      </c>
      <c r="AE26"/>
      <c r="AF26" s="203"/>
    </row>
    <row r="27" spans="1:33" s="126" customFormat="1" ht="24" customHeight="1" x14ac:dyDescent="0.35">
      <c r="A27" t="s">
        <v>58</v>
      </c>
      <c r="B27"/>
      <c r="C27" s="86" t="s">
        <v>18</v>
      </c>
      <c r="D27" s="80">
        <f t="shared" si="9"/>
        <v>104300</v>
      </c>
      <c r="E27" s="81">
        <f t="shared" si="9"/>
        <v>73100</v>
      </c>
      <c r="F27" s="5"/>
      <c r="G27" s="25"/>
      <c r="H27" s="30">
        <f t="shared" si="2"/>
        <v>104300</v>
      </c>
      <c r="I27" s="30">
        <f t="shared" si="2"/>
        <v>73100</v>
      </c>
      <c r="J27" s="25"/>
      <c r="K27" s="65">
        <f t="shared" si="3"/>
        <v>104296</v>
      </c>
      <c r="L27" s="65">
        <f t="shared" si="4"/>
        <v>73007.199999999997</v>
      </c>
      <c r="M27" s="25"/>
      <c r="N27" s="65">
        <f t="shared" si="5"/>
        <v>104296</v>
      </c>
      <c r="O27" s="65">
        <f t="shared" si="6"/>
        <v>73007.199999999997</v>
      </c>
      <c r="P27" s="25"/>
      <c r="Q27" s="243">
        <v>52148</v>
      </c>
      <c r="R27" s="243">
        <v>52148</v>
      </c>
      <c r="S27" s="225">
        <v>35846</v>
      </c>
      <c r="T27" s="225">
        <v>35846</v>
      </c>
      <c r="U27" s="170">
        <v>35845.200000000004</v>
      </c>
      <c r="V27" s="165">
        <v>35845.200000000004</v>
      </c>
      <c r="W27" s="154">
        <v>26552</v>
      </c>
      <c r="X27" s="159">
        <v>26552</v>
      </c>
      <c r="Y27" s="154">
        <v>22126</v>
      </c>
      <c r="Z27" s="138">
        <v>19240</v>
      </c>
      <c r="AA27" s="133">
        <v>19240</v>
      </c>
      <c r="AB27" s="131">
        <v>15392</v>
      </c>
      <c r="AC27" s="125">
        <f t="shared" ca="1" si="10"/>
        <v>1</v>
      </c>
      <c r="AE27"/>
      <c r="AF27" s="203"/>
    </row>
    <row r="28" spans="1:33" s="126" customFormat="1" ht="24" customHeight="1" x14ac:dyDescent="0.35">
      <c r="A28" t="s">
        <v>58</v>
      </c>
      <c r="B28"/>
      <c r="C28" s="86" t="s">
        <v>19</v>
      </c>
      <c r="D28" s="80">
        <f t="shared" si="9"/>
        <v>59500</v>
      </c>
      <c r="E28" s="81">
        <f t="shared" si="9"/>
        <v>41700</v>
      </c>
      <c r="F28" s="5"/>
      <c r="G28" s="25"/>
      <c r="H28" s="30">
        <f t="shared" si="2"/>
        <v>59500</v>
      </c>
      <c r="I28" s="30">
        <f t="shared" si="2"/>
        <v>41700</v>
      </c>
      <c r="J28" s="25"/>
      <c r="K28" s="65">
        <f t="shared" si="3"/>
        <v>59442</v>
      </c>
      <c r="L28" s="65">
        <f t="shared" si="4"/>
        <v>41609.399999999994</v>
      </c>
      <c r="M28" s="25"/>
      <c r="N28" s="65">
        <f t="shared" si="5"/>
        <v>59442</v>
      </c>
      <c r="O28" s="65">
        <f t="shared" si="6"/>
        <v>41609.399999999994</v>
      </c>
      <c r="P28" s="25"/>
      <c r="Q28" s="243">
        <v>29721</v>
      </c>
      <c r="R28" s="243">
        <v>29721</v>
      </c>
      <c r="S28" s="225">
        <v>23495</v>
      </c>
      <c r="T28" s="225">
        <v>23495</v>
      </c>
      <c r="U28" s="170">
        <v>23494.050000000003</v>
      </c>
      <c r="V28" s="165">
        <v>23494.050000000003</v>
      </c>
      <c r="W28" s="154">
        <v>17403</v>
      </c>
      <c r="X28" s="159">
        <v>17403</v>
      </c>
      <c r="Y28" s="154">
        <v>14502</v>
      </c>
      <c r="Z28" s="138">
        <v>12610</v>
      </c>
      <c r="AA28" s="133">
        <v>12610</v>
      </c>
      <c r="AB28" s="131">
        <v>10088</v>
      </c>
      <c r="AC28" s="125">
        <f t="shared" ca="1" si="10"/>
        <v>1</v>
      </c>
      <c r="AE28"/>
      <c r="AF28" s="203"/>
    </row>
    <row r="29" spans="1:33" s="126" customFormat="1" ht="24" customHeight="1" x14ac:dyDescent="0.35">
      <c r="A29" t="s">
        <v>58</v>
      </c>
      <c r="B29"/>
      <c r="C29" s="83" t="s">
        <v>20</v>
      </c>
      <c r="D29" s="80">
        <f t="shared" si="9"/>
        <v>104300</v>
      </c>
      <c r="E29" s="81">
        <f t="shared" si="9"/>
        <v>73100</v>
      </c>
      <c r="F29" s="5"/>
      <c r="G29" s="25"/>
      <c r="H29" s="30">
        <f t="shared" si="2"/>
        <v>104300</v>
      </c>
      <c r="I29" s="30">
        <f t="shared" si="2"/>
        <v>73100</v>
      </c>
      <c r="J29" s="25"/>
      <c r="K29" s="65">
        <f t="shared" si="3"/>
        <v>104296</v>
      </c>
      <c r="L29" s="65">
        <f t="shared" si="4"/>
        <v>73007.199999999997</v>
      </c>
      <c r="M29" s="25"/>
      <c r="N29" s="65">
        <f t="shared" si="5"/>
        <v>104296</v>
      </c>
      <c r="O29" s="65">
        <f t="shared" si="6"/>
        <v>73007.199999999997</v>
      </c>
      <c r="P29" s="25"/>
      <c r="Q29" s="243">
        <v>52148</v>
      </c>
      <c r="R29" s="243">
        <v>52148</v>
      </c>
      <c r="S29" s="225">
        <v>41224</v>
      </c>
      <c r="T29" s="225">
        <v>41224</v>
      </c>
      <c r="U29" s="170">
        <v>41223.600000000006</v>
      </c>
      <c r="V29" s="165">
        <v>41223.600000000006</v>
      </c>
      <c r="W29" s="154">
        <v>30536</v>
      </c>
      <c r="X29" s="159">
        <v>30536</v>
      </c>
      <c r="Y29" s="154">
        <v>25446</v>
      </c>
      <c r="Z29" s="138">
        <v>22126.25</v>
      </c>
      <c r="AA29" s="133">
        <v>22126.25</v>
      </c>
      <c r="AB29" s="131">
        <v>17701</v>
      </c>
      <c r="AC29" s="125">
        <f t="shared" ca="1" si="10"/>
        <v>1</v>
      </c>
      <c r="AE29" t="s">
        <v>276</v>
      </c>
      <c r="AF29" s="203"/>
    </row>
    <row r="30" spans="1:33" s="126" customFormat="1" ht="24" customHeight="1" x14ac:dyDescent="0.35">
      <c r="A30" t="s">
        <v>58</v>
      </c>
      <c r="B30"/>
      <c r="C30" s="9"/>
      <c r="D30" s="68"/>
      <c r="E30" s="69"/>
      <c r="F30" s="5"/>
      <c r="G30" s="25"/>
      <c r="H30" s="30">
        <f t="shared" si="2"/>
        <v>0</v>
      </c>
      <c r="I30" s="30">
        <f t="shared" si="2"/>
        <v>0</v>
      </c>
      <c r="J30" s="25"/>
      <c r="K30" s="65">
        <f t="shared" si="3"/>
        <v>0</v>
      </c>
      <c r="L30" s="65">
        <f t="shared" si="4"/>
        <v>0</v>
      </c>
      <c r="M30" s="25"/>
      <c r="N30" s="65">
        <f t="shared" si="5"/>
        <v>0</v>
      </c>
      <c r="O30" s="65">
        <f t="shared" si="6"/>
        <v>0</v>
      </c>
      <c r="P30" s="25"/>
      <c r="Q30" s="170"/>
      <c r="R30" s="170"/>
      <c r="S30" s="170"/>
      <c r="T30" s="170">
        <v>0</v>
      </c>
      <c r="U30" s="170">
        <v>0</v>
      </c>
      <c r="V30" s="165">
        <v>0</v>
      </c>
      <c r="W30" s="153"/>
      <c r="X30" s="153"/>
      <c r="Y30" s="153"/>
      <c r="Z30" s="133">
        <v>0</v>
      </c>
      <c r="AA30" s="133">
        <v>0</v>
      </c>
      <c r="AB30" s="130"/>
      <c r="AC30" s="125"/>
      <c r="AE30"/>
      <c r="AF30" s="203"/>
    </row>
    <row r="31" spans="1:33" s="126" customFormat="1" ht="24" customHeight="1" x14ac:dyDescent="0.35">
      <c r="A31" t="s">
        <v>58</v>
      </c>
      <c r="B31"/>
      <c r="C31" s="70" t="s">
        <v>65</v>
      </c>
      <c r="D31" s="74"/>
      <c r="E31" s="75"/>
      <c r="F31" s="73"/>
      <c r="G31" s="18"/>
      <c r="H31" s="30">
        <f t="shared" si="2"/>
        <v>0</v>
      </c>
      <c r="I31" s="30">
        <f t="shared" si="2"/>
        <v>0</v>
      </c>
      <c r="J31" s="25"/>
      <c r="K31" s="65">
        <f t="shared" si="3"/>
        <v>0</v>
      </c>
      <c r="L31" s="65">
        <f t="shared" si="4"/>
        <v>0</v>
      </c>
      <c r="M31" s="18"/>
      <c r="N31" s="65">
        <f>Q31*$N$5</f>
        <v>0</v>
      </c>
      <c r="O31" s="65">
        <f>Q31*$O$5</f>
        <v>0</v>
      </c>
      <c r="P31" s="18"/>
      <c r="Q31" s="170"/>
      <c r="R31" s="170"/>
      <c r="S31" s="170"/>
      <c r="T31" s="170">
        <v>0</v>
      </c>
      <c r="U31" s="170">
        <v>0</v>
      </c>
      <c r="V31" s="165">
        <v>0</v>
      </c>
      <c r="W31" s="153"/>
      <c r="X31" s="153"/>
      <c r="Y31" s="153"/>
      <c r="Z31" s="133"/>
      <c r="AA31" s="133"/>
      <c r="AB31" s="127"/>
      <c r="AC31" s="125"/>
      <c r="AE31"/>
      <c r="AF31" s="203"/>
    </row>
    <row r="32" spans="1:33" s="126" customFormat="1" ht="24" customHeight="1" x14ac:dyDescent="0.35">
      <c r="A32" t="s">
        <v>58</v>
      </c>
      <c r="B32"/>
      <c r="C32" s="82" t="s">
        <v>66</v>
      </c>
      <c r="D32" s="80">
        <f t="shared" ref="D32:E32" si="11">H32</f>
        <v>133000</v>
      </c>
      <c r="E32" s="81">
        <f t="shared" si="11"/>
        <v>93100</v>
      </c>
      <c r="F32" s="3"/>
      <c r="G32" s="18"/>
      <c r="H32" s="30">
        <f t="shared" si="2"/>
        <v>133000</v>
      </c>
      <c r="I32" s="30">
        <f t="shared" si="2"/>
        <v>93100</v>
      </c>
      <c r="J32" s="25"/>
      <c r="K32" s="65">
        <f t="shared" si="3"/>
        <v>132980</v>
      </c>
      <c r="L32" s="65">
        <f t="shared" si="4"/>
        <v>93086</v>
      </c>
      <c r="M32" s="18"/>
      <c r="N32" s="65">
        <f>Q32*$N$5</f>
        <v>132980</v>
      </c>
      <c r="O32" s="65">
        <f>Q32*$O$5</f>
        <v>93086</v>
      </c>
      <c r="P32" s="18"/>
      <c r="Q32" s="243">
        <v>66490</v>
      </c>
      <c r="R32" s="243">
        <v>66490</v>
      </c>
      <c r="S32" s="225">
        <v>52560.9</v>
      </c>
      <c r="T32" s="225">
        <v>52560.9</v>
      </c>
      <c r="U32" s="170">
        <v>52560.9</v>
      </c>
      <c r="V32" s="165">
        <v>52560.9</v>
      </c>
      <c r="W32" s="154">
        <v>38934</v>
      </c>
      <c r="X32" s="159">
        <v>38934</v>
      </c>
      <c r="Y32" s="154">
        <v>32445</v>
      </c>
      <c r="Z32" s="138">
        <v>28212.5</v>
      </c>
      <c r="AA32" s="133">
        <v>28212.5</v>
      </c>
      <c r="AB32" s="131">
        <v>22570</v>
      </c>
      <c r="AC32" s="125">
        <f ca="1">Q32/OFFSET(Q32,0,1)</f>
        <v>1</v>
      </c>
      <c r="AE32"/>
      <c r="AF32" s="203" t="s">
        <v>116</v>
      </c>
      <c r="AG32" s="126">
        <v>22374</v>
      </c>
    </row>
    <row r="33" spans="1:33" s="126" customFormat="1" ht="24" customHeight="1" x14ac:dyDescent="0.35">
      <c r="A33"/>
      <c r="B33"/>
      <c r="C33" s="13"/>
      <c r="D33" s="68"/>
      <c r="E33" s="69"/>
      <c r="F33" s="3"/>
      <c r="G33" s="18"/>
      <c r="H33" s="30">
        <f t="shared" si="2"/>
        <v>0</v>
      </c>
      <c r="I33" s="30">
        <f t="shared" si="2"/>
        <v>0</v>
      </c>
      <c r="J33" s="25"/>
      <c r="K33" s="65">
        <f t="shared" si="3"/>
        <v>0</v>
      </c>
      <c r="L33" s="65">
        <f t="shared" si="4"/>
        <v>0</v>
      </c>
      <c r="M33" s="18"/>
      <c r="N33" s="65"/>
      <c r="O33" s="65"/>
      <c r="P33" s="18"/>
      <c r="Q33" s="170"/>
      <c r="R33" s="170"/>
      <c r="S33" s="170"/>
      <c r="T33" s="170">
        <v>0</v>
      </c>
      <c r="U33" s="170">
        <v>0</v>
      </c>
      <c r="V33" s="165">
        <v>0</v>
      </c>
      <c r="W33" s="153"/>
      <c r="X33" s="153"/>
      <c r="Y33" s="153"/>
      <c r="Z33" s="133">
        <v>0</v>
      </c>
      <c r="AA33" s="133">
        <v>0</v>
      </c>
      <c r="AB33" s="127"/>
      <c r="AC33" s="125"/>
      <c r="AE33"/>
      <c r="AF33" s="203" t="s">
        <v>117</v>
      </c>
      <c r="AG33" s="126">
        <v>37290</v>
      </c>
    </row>
    <row r="34" spans="1:33" s="126" customFormat="1" ht="24" customHeight="1" x14ac:dyDescent="0.35">
      <c r="A34" t="s">
        <v>58</v>
      </c>
      <c r="B34"/>
      <c r="C34" s="13"/>
      <c r="D34" s="68"/>
      <c r="E34" s="69"/>
      <c r="F34" s="3"/>
      <c r="G34" s="18"/>
      <c r="H34" s="30">
        <f t="shared" si="2"/>
        <v>0</v>
      </c>
      <c r="I34" s="30">
        <f t="shared" si="2"/>
        <v>0</v>
      </c>
      <c r="J34" s="25"/>
      <c r="K34" s="65">
        <f t="shared" si="3"/>
        <v>0</v>
      </c>
      <c r="L34" s="65">
        <f t="shared" si="4"/>
        <v>0</v>
      </c>
      <c r="M34" s="18"/>
      <c r="N34" s="65">
        <f>Q34*$N$5</f>
        <v>0</v>
      </c>
      <c r="O34" s="65">
        <f>Q34*$O$5</f>
        <v>0</v>
      </c>
      <c r="P34" s="18"/>
      <c r="Q34" s="170"/>
      <c r="R34" s="170"/>
      <c r="S34" s="170"/>
      <c r="T34" s="170">
        <v>0</v>
      </c>
      <c r="U34" s="170">
        <v>0</v>
      </c>
      <c r="V34" s="165">
        <v>0</v>
      </c>
      <c r="W34" s="153"/>
      <c r="X34" s="153">
        <v>0</v>
      </c>
      <c r="Y34" s="153">
        <v>0</v>
      </c>
      <c r="Z34" s="133">
        <v>0</v>
      </c>
      <c r="AA34" s="133">
        <v>0</v>
      </c>
      <c r="AB34" s="127"/>
      <c r="AC34" s="125"/>
      <c r="AE34"/>
      <c r="AF34" s="203" t="s">
        <v>118</v>
      </c>
      <c r="AG34" s="126">
        <v>44748</v>
      </c>
    </row>
    <row r="35" spans="1:33" s="126" customFormat="1" ht="24" hidden="1" customHeight="1" x14ac:dyDescent="0.35">
      <c r="A35"/>
      <c r="B35"/>
      <c r="C35" s="13"/>
      <c r="D35" s="68"/>
      <c r="E35" s="69"/>
      <c r="F35" s="3"/>
      <c r="G35" s="18"/>
      <c r="H35" s="30">
        <f t="shared" si="2"/>
        <v>0</v>
      </c>
      <c r="I35" s="30">
        <f t="shared" si="2"/>
        <v>0</v>
      </c>
      <c r="J35" s="25"/>
      <c r="K35" s="65"/>
      <c r="L35" s="65"/>
      <c r="M35" s="18"/>
      <c r="N35" s="65"/>
      <c r="O35" s="65"/>
      <c r="P35" s="18"/>
      <c r="Q35" s="170"/>
      <c r="R35" s="170"/>
      <c r="S35" s="170"/>
      <c r="T35" s="170">
        <v>0</v>
      </c>
      <c r="U35" s="170">
        <v>0</v>
      </c>
      <c r="V35" s="165">
        <v>0</v>
      </c>
      <c r="W35" s="153"/>
      <c r="X35" s="153"/>
      <c r="Y35" s="153"/>
      <c r="Z35" s="133"/>
      <c r="AA35" s="133"/>
      <c r="AB35" s="127"/>
      <c r="AC35" s="125"/>
      <c r="AE35"/>
      <c r="AF35" s="203" t="s">
        <v>225</v>
      </c>
      <c r="AG35" s="126">
        <v>67122</v>
      </c>
    </row>
    <row r="36" spans="1:33" s="126" customFormat="1" ht="24" customHeight="1" x14ac:dyDescent="0.35">
      <c r="A36" t="s">
        <v>58</v>
      </c>
      <c r="B36"/>
      <c r="C36" s="70" t="s">
        <v>52</v>
      </c>
      <c r="D36" s="74"/>
      <c r="E36" s="75"/>
      <c r="F36" s="73"/>
      <c r="G36" s="25"/>
      <c r="H36" s="30">
        <f t="shared" si="2"/>
        <v>0</v>
      </c>
      <c r="I36" s="30">
        <f t="shared" si="2"/>
        <v>0</v>
      </c>
      <c r="J36" s="25"/>
      <c r="K36" s="65">
        <f t="shared" si="3"/>
        <v>0</v>
      </c>
      <c r="L36" s="65">
        <f t="shared" si="4"/>
        <v>0</v>
      </c>
      <c r="M36" s="25"/>
      <c r="N36" s="65">
        <f t="shared" si="5"/>
        <v>0</v>
      </c>
      <c r="O36" s="65">
        <f t="shared" si="6"/>
        <v>0</v>
      </c>
      <c r="P36" s="25"/>
      <c r="Q36" s="170"/>
      <c r="R36" s="170"/>
      <c r="S36" s="170"/>
      <c r="T36" s="170">
        <v>0</v>
      </c>
      <c r="U36" s="170">
        <v>0</v>
      </c>
      <c r="V36" s="165">
        <v>0</v>
      </c>
      <c r="W36" s="153"/>
      <c r="X36" s="153"/>
      <c r="Y36" s="153"/>
      <c r="Z36" s="133"/>
      <c r="AA36" s="133"/>
      <c r="AB36" s="130"/>
      <c r="AC36" s="125"/>
      <c r="AE36"/>
      <c r="AF36" s="203"/>
    </row>
    <row r="37" spans="1:33" s="126" customFormat="1" ht="24" customHeight="1" x14ac:dyDescent="0.35">
      <c r="A37" t="s">
        <v>58</v>
      </c>
      <c r="B37"/>
      <c r="C37" s="83" t="s">
        <v>76</v>
      </c>
      <c r="D37" s="80">
        <f t="shared" ref="D37:E47" si="12">H37</f>
        <v>25500</v>
      </c>
      <c r="E37" s="81">
        <f t="shared" si="12"/>
        <v>17800</v>
      </c>
      <c r="F37" s="5"/>
      <c r="G37" s="25"/>
      <c r="H37" s="30">
        <f t="shared" si="2"/>
        <v>25500</v>
      </c>
      <c r="I37" s="30">
        <f t="shared" si="2"/>
        <v>17800</v>
      </c>
      <c r="J37" s="25"/>
      <c r="K37" s="65">
        <f t="shared" si="3"/>
        <v>25408.35</v>
      </c>
      <c r="L37" s="65">
        <f t="shared" si="4"/>
        <v>17785.844999999998</v>
      </c>
      <c r="M37" s="25"/>
      <c r="N37" s="65">
        <f t="shared" si="5"/>
        <v>25408.35</v>
      </c>
      <c r="O37" s="65">
        <f t="shared" si="6"/>
        <v>17785.844999999998</v>
      </c>
      <c r="P37" s="25"/>
      <c r="Q37" s="243">
        <v>12704.174999999999</v>
      </c>
      <c r="R37" s="243">
        <v>12704.174999999999</v>
      </c>
      <c r="S37" s="225">
        <v>8761.5</v>
      </c>
      <c r="T37" s="225">
        <v>8761.5</v>
      </c>
      <c r="U37" s="170">
        <v>8761.5</v>
      </c>
      <c r="V37" s="165">
        <v>8761.5</v>
      </c>
      <c r="W37" s="154">
        <v>6490</v>
      </c>
      <c r="X37" s="159">
        <v>6490</v>
      </c>
      <c r="Y37" s="154">
        <v>5408</v>
      </c>
      <c r="Z37" s="138">
        <v>4702.5</v>
      </c>
      <c r="AA37" s="133">
        <v>4702.5</v>
      </c>
      <c r="AB37" s="131">
        <v>3762</v>
      </c>
      <c r="AC37" s="125">
        <f t="shared" ref="AC37:AC47" ca="1" si="13">Q37/OFFSET(Q37,0,1)</f>
        <v>1</v>
      </c>
      <c r="AE37"/>
      <c r="AF37" s="203"/>
    </row>
    <row r="38" spans="1:33" s="126" customFormat="1" ht="24" customHeight="1" x14ac:dyDescent="0.35">
      <c r="A38" t="s">
        <v>58</v>
      </c>
      <c r="B38"/>
      <c r="C38" s="83" t="s">
        <v>78</v>
      </c>
      <c r="D38" s="80">
        <f t="shared" si="12"/>
        <v>40900</v>
      </c>
      <c r="E38" s="81">
        <f t="shared" si="12"/>
        <v>28600</v>
      </c>
      <c r="F38" s="3"/>
      <c r="G38" s="25"/>
      <c r="H38" s="30">
        <f t="shared" si="2"/>
        <v>40900</v>
      </c>
      <c r="I38" s="30">
        <f t="shared" si="2"/>
        <v>28600</v>
      </c>
      <c r="J38" s="25"/>
      <c r="K38" s="65">
        <f t="shared" si="3"/>
        <v>40814</v>
      </c>
      <c r="L38" s="65">
        <f t="shared" si="4"/>
        <v>28569.8</v>
      </c>
      <c r="M38" s="25"/>
      <c r="N38" s="65">
        <f t="shared" si="5"/>
        <v>40814</v>
      </c>
      <c r="O38" s="65">
        <f t="shared" si="6"/>
        <v>28569.8</v>
      </c>
      <c r="P38" s="25"/>
      <c r="Q38" s="243">
        <v>20407</v>
      </c>
      <c r="R38" s="243">
        <v>20407</v>
      </c>
      <c r="S38" s="225">
        <v>14027.85</v>
      </c>
      <c r="T38" s="225">
        <v>14027.85</v>
      </c>
      <c r="U38" s="170">
        <v>14027.85</v>
      </c>
      <c r="V38" s="165">
        <v>14027.85</v>
      </c>
      <c r="W38" s="154">
        <v>10391</v>
      </c>
      <c r="X38" s="159">
        <v>10391</v>
      </c>
      <c r="Y38" s="154">
        <v>8659</v>
      </c>
      <c r="Z38" s="138">
        <v>7528.75</v>
      </c>
      <c r="AA38" s="133">
        <v>7528.75</v>
      </c>
      <c r="AB38" s="131">
        <v>6023</v>
      </c>
      <c r="AC38" s="125">
        <f t="shared" ca="1" si="13"/>
        <v>1</v>
      </c>
      <c r="AE38"/>
      <c r="AF38" s="203"/>
    </row>
    <row r="39" spans="1:33" s="126" customFormat="1" ht="24" customHeight="1" x14ac:dyDescent="0.35">
      <c r="A39" t="s">
        <v>58</v>
      </c>
      <c r="B39"/>
      <c r="C39" s="83" t="s">
        <v>79</v>
      </c>
      <c r="D39" s="80">
        <f t="shared" si="12"/>
        <v>67700</v>
      </c>
      <c r="E39" s="81">
        <f t="shared" si="12"/>
        <v>47400</v>
      </c>
      <c r="F39" s="3"/>
      <c r="G39" s="25"/>
      <c r="H39" s="30">
        <f t="shared" si="2"/>
        <v>67700</v>
      </c>
      <c r="I39" s="30">
        <f t="shared" si="2"/>
        <v>47400</v>
      </c>
      <c r="J39" s="25"/>
      <c r="K39" s="65">
        <f t="shared" si="3"/>
        <v>67642</v>
      </c>
      <c r="L39" s="65">
        <f t="shared" si="4"/>
        <v>47349.399999999994</v>
      </c>
      <c r="M39" s="25"/>
      <c r="N39" s="65">
        <f t="shared" si="5"/>
        <v>67642</v>
      </c>
      <c r="O39" s="65">
        <f t="shared" si="6"/>
        <v>47349.399999999994</v>
      </c>
      <c r="P39" s="25"/>
      <c r="Q39" s="243">
        <v>33821</v>
      </c>
      <c r="R39" s="243">
        <v>33821</v>
      </c>
      <c r="S39" s="225">
        <v>23249.7</v>
      </c>
      <c r="T39" s="225">
        <v>23249.7</v>
      </c>
      <c r="U39" s="170">
        <v>23249.7</v>
      </c>
      <c r="V39" s="165">
        <v>23249.7</v>
      </c>
      <c r="W39" s="154">
        <v>17222</v>
      </c>
      <c r="X39" s="159">
        <v>17222</v>
      </c>
      <c r="Y39" s="154">
        <v>14351</v>
      </c>
      <c r="Z39" s="138">
        <v>12478.75</v>
      </c>
      <c r="AA39" s="133">
        <v>12478.75</v>
      </c>
      <c r="AB39" s="131">
        <v>9983</v>
      </c>
      <c r="AC39" s="125">
        <f t="shared" ca="1" si="13"/>
        <v>1</v>
      </c>
      <c r="AE39"/>
      <c r="AF39" s="203"/>
    </row>
    <row r="40" spans="1:33" s="126" customFormat="1" ht="24" customHeight="1" x14ac:dyDescent="0.35">
      <c r="A40" t="s">
        <v>58</v>
      </c>
      <c r="B40"/>
      <c r="C40" s="83" t="s">
        <v>80</v>
      </c>
      <c r="D40" s="80">
        <f t="shared" si="12"/>
        <v>143000</v>
      </c>
      <c r="E40" s="81">
        <f t="shared" si="12"/>
        <v>100100</v>
      </c>
      <c r="F40" s="3"/>
      <c r="G40" s="25"/>
      <c r="H40" s="30">
        <f t="shared" si="2"/>
        <v>143000</v>
      </c>
      <c r="I40" s="30">
        <f t="shared" si="2"/>
        <v>100100</v>
      </c>
      <c r="J40" s="25"/>
      <c r="K40" s="65">
        <f t="shared" si="3"/>
        <v>142960</v>
      </c>
      <c r="L40" s="65">
        <f t="shared" si="4"/>
        <v>100072</v>
      </c>
      <c r="M40" s="25"/>
      <c r="N40" s="65">
        <f t="shared" si="5"/>
        <v>142960</v>
      </c>
      <c r="O40" s="65">
        <f t="shared" si="6"/>
        <v>100072</v>
      </c>
      <c r="P40" s="25"/>
      <c r="Q40" s="243">
        <v>71480</v>
      </c>
      <c r="R40" s="243">
        <v>71480</v>
      </c>
      <c r="S40" s="225">
        <v>49134.600000000006</v>
      </c>
      <c r="T40" s="225">
        <v>49134.600000000006</v>
      </c>
      <c r="U40" s="170">
        <v>49134.600000000006</v>
      </c>
      <c r="V40" s="165">
        <v>49134.600000000006</v>
      </c>
      <c r="W40" s="154">
        <v>36396</v>
      </c>
      <c r="X40" s="159">
        <v>36396</v>
      </c>
      <c r="Y40" s="154">
        <v>30330</v>
      </c>
      <c r="Z40" s="138">
        <v>26373.75</v>
      </c>
      <c r="AA40" s="133">
        <v>26373.75</v>
      </c>
      <c r="AB40" s="131">
        <v>21099</v>
      </c>
      <c r="AC40" s="125">
        <f t="shared" ca="1" si="13"/>
        <v>1</v>
      </c>
      <c r="AE40"/>
      <c r="AF40" s="203"/>
    </row>
    <row r="41" spans="1:33" s="126" customFormat="1" ht="24" customHeight="1" x14ac:dyDescent="0.35">
      <c r="A41" t="s">
        <v>58</v>
      </c>
      <c r="B41"/>
      <c r="C41" s="83" t="s">
        <v>81</v>
      </c>
      <c r="D41" s="80">
        <f t="shared" si="12"/>
        <v>275700</v>
      </c>
      <c r="E41" s="81">
        <f t="shared" si="12"/>
        <v>193000</v>
      </c>
      <c r="F41" s="3"/>
      <c r="G41" s="25"/>
      <c r="H41" s="30">
        <f t="shared" si="2"/>
        <v>275700</v>
      </c>
      <c r="I41" s="30">
        <f t="shared" si="2"/>
        <v>193000</v>
      </c>
      <c r="J41" s="25"/>
      <c r="K41" s="65">
        <f t="shared" si="3"/>
        <v>275620</v>
      </c>
      <c r="L41" s="65">
        <f t="shared" si="4"/>
        <v>192934</v>
      </c>
      <c r="M41" s="25"/>
      <c r="N41" s="65">
        <f t="shared" si="5"/>
        <v>275620</v>
      </c>
      <c r="O41" s="65">
        <f t="shared" si="6"/>
        <v>192934</v>
      </c>
      <c r="P41" s="25"/>
      <c r="Q41" s="243">
        <v>137810</v>
      </c>
      <c r="R41" s="243">
        <v>137810</v>
      </c>
      <c r="S41" s="225">
        <v>94724.1</v>
      </c>
      <c r="T41" s="225">
        <v>94724.1</v>
      </c>
      <c r="U41" s="170">
        <v>94724.1</v>
      </c>
      <c r="V41" s="165">
        <v>94724.1</v>
      </c>
      <c r="W41" s="154">
        <v>70166</v>
      </c>
      <c r="X41" s="159">
        <v>70166</v>
      </c>
      <c r="Y41" s="154">
        <v>58471</v>
      </c>
      <c r="Z41" s="138">
        <v>50843.75</v>
      </c>
      <c r="AA41" s="133">
        <v>50843.75</v>
      </c>
      <c r="AB41" s="131">
        <v>40675</v>
      </c>
      <c r="AC41" s="125">
        <f t="shared" ca="1" si="13"/>
        <v>1</v>
      </c>
      <c r="AE41"/>
      <c r="AF41" s="203"/>
    </row>
    <row r="42" spans="1:33" s="126" customFormat="1" ht="24" customHeight="1" x14ac:dyDescent="0.35">
      <c r="A42" t="s">
        <v>58</v>
      </c>
      <c r="B42"/>
      <c r="C42" s="82" t="s">
        <v>206</v>
      </c>
      <c r="D42" s="80">
        <f t="shared" si="12"/>
        <v>301700</v>
      </c>
      <c r="E42" s="81">
        <f t="shared" si="12"/>
        <v>211200</v>
      </c>
      <c r="F42" s="3"/>
      <c r="G42" s="18"/>
      <c r="H42" s="30">
        <f t="shared" si="2"/>
        <v>301700</v>
      </c>
      <c r="I42" s="30">
        <f t="shared" si="2"/>
        <v>211200</v>
      </c>
      <c r="J42" s="25"/>
      <c r="K42" s="65">
        <f t="shared" si="3"/>
        <v>301612</v>
      </c>
      <c r="L42" s="65">
        <f t="shared" si="4"/>
        <v>211128.4</v>
      </c>
      <c r="M42" s="18"/>
      <c r="N42" s="65">
        <f t="shared" si="5"/>
        <v>301612</v>
      </c>
      <c r="O42" s="65">
        <f t="shared" si="6"/>
        <v>211128.4</v>
      </c>
      <c r="P42" s="18"/>
      <c r="Q42" s="243">
        <v>150806</v>
      </c>
      <c r="R42" s="243">
        <v>150806</v>
      </c>
      <c r="S42" s="225">
        <v>119214</v>
      </c>
      <c r="T42" s="225">
        <v>119214</v>
      </c>
      <c r="U42" s="170">
        <v>119213.1</v>
      </c>
      <c r="V42" s="165">
        <v>119213.1</v>
      </c>
      <c r="W42" s="154">
        <v>88306</v>
      </c>
      <c r="X42" s="159">
        <v>88306</v>
      </c>
      <c r="Y42" s="154">
        <v>73588</v>
      </c>
      <c r="Z42" s="138">
        <v>63988.75</v>
      </c>
      <c r="AA42" s="133">
        <v>63988.75</v>
      </c>
      <c r="AB42" s="131">
        <v>51191</v>
      </c>
      <c r="AC42" s="125">
        <f t="shared" ca="1" si="13"/>
        <v>1</v>
      </c>
      <c r="AE42"/>
      <c r="AF42" s="203"/>
    </row>
    <row r="43" spans="1:33" s="126" customFormat="1" ht="24" customHeight="1" x14ac:dyDescent="0.35">
      <c r="A43" t="s">
        <v>58</v>
      </c>
      <c r="B43"/>
      <c r="C43" s="79" t="s">
        <v>82</v>
      </c>
      <c r="D43" s="80">
        <f t="shared" si="12"/>
        <v>25500</v>
      </c>
      <c r="E43" s="81">
        <f t="shared" si="12"/>
        <v>17800</v>
      </c>
      <c r="F43" s="6"/>
      <c r="G43" s="18"/>
      <c r="H43" s="30">
        <f t="shared" si="2"/>
        <v>25500</v>
      </c>
      <c r="I43" s="30">
        <f t="shared" si="2"/>
        <v>17800</v>
      </c>
      <c r="J43" s="25"/>
      <c r="K43" s="65">
        <f t="shared" si="3"/>
        <v>25408.35</v>
      </c>
      <c r="L43" s="65">
        <f t="shared" si="4"/>
        <v>17785.844999999998</v>
      </c>
      <c r="M43" s="18"/>
      <c r="N43" s="65">
        <f t="shared" si="5"/>
        <v>25408.35</v>
      </c>
      <c r="O43" s="65">
        <f t="shared" si="6"/>
        <v>17785.844999999998</v>
      </c>
      <c r="P43" s="18"/>
      <c r="Q43" s="243">
        <v>12704.174999999999</v>
      </c>
      <c r="R43" s="243">
        <v>12704.174999999999</v>
      </c>
      <c r="S43" s="170"/>
      <c r="T43" s="170">
        <v>0</v>
      </c>
      <c r="U43" s="170">
        <v>0</v>
      </c>
      <c r="V43" s="165">
        <v>0</v>
      </c>
      <c r="W43" s="159">
        <v>0</v>
      </c>
      <c r="X43" s="159">
        <v>0</v>
      </c>
      <c r="Y43" s="154">
        <v>0</v>
      </c>
      <c r="Z43" s="133">
        <v>0</v>
      </c>
      <c r="AA43" s="133">
        <v>0</v>
      </c>
      <c r="AB43" s="131">
        <v>0</v>
      </c>
      <c r="AC43" s="125">
        <f t="shared" ca="1" si="13"/>
        <v>1</v>
      </c>
      <c r="AE43"/>
      <c r="AF43" s="203"/>
    </row>
    <row r="44" spans="1:33" s="126" customFormat="1" ht="24" customHeight="1" x14ac:dyDescent="0.35">
      <c r="A44" t="s">
        <v>58</v>
      </c>
      <c r="B44"/>
      <c r="C44" s="79" t="s">
        <v>83</v>
      </c>
      <c r="D44" s="80">
        <f t="shared" si="12"/>
        <v>40900</v>
      </c>
      <c r="E44" s="81">
        <f t="shared" si="12"/>
        <v>28600</v>
      </c>
      <c r="F44" s="3"/>
      <c r="G44" s="18"/>
      <c r="H44" s="30">
        <f t="shared" si="2"/>
        <v>40900</v>
      </c>
      <c r="I44" s="30">
        <f t="shared" si="2"/>
        <v>28600</v>
      </c>
      <c r="J44" s="25"/>
      <c r="K44" s="65">
        <f t="shared" si="3"/>
        <v>40814</v>
      </c>
      <c r="L44" s="65">
        <f t="shared" si="4"/>
        <v>28569.8</v>
      </c>
      <c r="M44" s="18"/>
      <c r="N44" s="65">
        <f t="shared" si="5"/>
        <v>40814</v>
      </c>
      <c r="O44" s="65">
        <f t="shared" si="6"/>
        <v>28569.8</v>
      </c>
      <c r="P44" s="18"/>
      <c r="Q44" s="243">
        <v>20407</v>
      </c>
      <c r="R44" s="243">
        <v>20407</v>
      </c>
      <c r="S44" s="225">
        <v>16132</v>
      </c>
      <c r="T44" s="225">
        <v>16132</v>
      </c>
      <c r="U44" s="170">
        <v>16131.150000000001</v>
      </c>
      <c r="V44" s="165">
        <v>16131.150000000001</v>
      </c>
      <c r="W44" s="154">
        <v>11949</v>
      </c>
      <c r="X44" s="159">
        <v>11949</v>
      </c>
      <c r="Y44" s="154">
        <v>9957</v>
      </c>
      <c r="Z44" s="138">
        <v>8657.5</v>
      </c>
      <c r="AA44" s="133">
        <v>8657.5</v>
      </c>
      <c r="AB44" s="131">
        <v>6926</v>
      </c>
      <c r="AC44" s="125">
        <f t="shared" ca="1" si="13"/>
        <v>1</v>
      </c>
      <c r="AE44"/>
      <c r="AF44" s="203"/>
    </row>
    <row r="45" spans="1:33" s="126" customFormat="1" ht="24" customHeight="1" x14ac:dyDescent="0.35">
      <c r="A45" t="s">
        <v>58</v>
      </c>
      <c r="B45"/>
      <c r="C45" s="79" t="s">
        <v>84</v>
      </c>
      <c r="D45" s="80">
        <f t="shared" si="12"/>
        <v>67700</v>
      </c>
      <c r="E45" s="81">
        <f t="shared" si="12"/>
        <v>47400</v>
      </c>
      <c r="F45" s="3"/>
      <c r="G45" s="18"/>
      <c r="H45" s="30">
        <f t="shared" si="2"/>
        <v>67700</v>
      </c>
      <c r="I45" s="30">
        <f t="shared" si="2"/>
        <v>47400</v>
      </c>
      <c r="J45" s="25"/>
      <c r="K45" s="65">
        <f t="shared" si="3"/>
        <v>67642</v>
      </c>
      <c r="L45" s="65">
        <f t="shared" si="4"/>
        <v>47349.399999999994</v>
      </c>
      <c r="M45" s="18"/>
      <c r="N45" s="65">
        <f t="shared" si="5"/>
        <v>67642</v>
      </c>
      <c r="O45" s="65">
        <f t="shared" si="6"/>
        <v>47349.399999999994</v>
      </c>
      <c r="P45" s="18"/>
      <c r="Q45" s="243">
        <v>33821</v>
      </c>
      <c r="R45" s="243">
        <v>33821</v>
      </c>
      <c r="S45" s="225">
        <v>26736</v>
      </c>
      <c r="T45" s="225">
        <v>26736</v>
      </c>
      <c r="U45" s="170">
        <v>26735.4</v>
      </c>
      <c r="V45" s="165">
        <v>26735.4</v>
      </c>
      <c r="W45" s="154">
        <v>19804</v>
      </c>
      <c r="X45" s="159">
        <v>19804</v>
      </c>
      <c r="Y45" s="154">
        <v>16503</v>
      </c>
      <c r="Z45" s="138">
        <v>14350</v>
      </c>
      <c r="AA45" s="133">
        <v>14350</v>
      </c>
      <c r="AB45" s="131">
        <v>11480</v>
      </c>
      <c r="AC45" s="125">
        <f t="shared" ca="1" si="13"/>
        <v>1</v>
      </c>
      <c r="AE45"/>
      <c r="AF45" s="203"/>
    </row>
    <row r="46" spans="1:33" s="126" customFormat="1" ht="24" customHeight="1" x14ac:dyDescent="0.35">
      <c r="A46" t="s">
        <v>58</v>
      </c>
      <c r="B46"/>
      <c r="C46" s="79" t="s">
        <v>85</v>
      </c>
      <c r="D46" s="80">
        <f t="shared" si="12"/>
        <v>143000</v>
      </c>
      <c r="E46" s="81">
        <f>I46</f>
        <v>100100</v>
      </c>
      <c r="F46" s="3"/>
      <c r="G46" s="18"/>
      <c r="H46" s="30">
        <f t="shared" si="2"/>
        <v>143000</v>
      </c>
      <c r="I46" s="30">
        <f t="shared" si="2"/>
        <v>100100</v>
      </c>
      <c r="J46" s="25"/>
      <c r="K46" s="65">
        <f t="shared" si="3"/>
        <v>142960</v>
      </c>
      <c r="L46" s="65">
        <f t="shared" si="4"/>
        <v>100072</v>
      </c>
      <c r="M46" s="18"/>
      <c r="N46" s="65">
        <f t="shared" si="5"/>
        <v>142960</v>
      </c>
      <c r="O46" s="65">
        <f t="shared" si="6"/>
        <v>100072</v>
      </c>
      <c r="P46" s="18"/>
      <c r="Q46" s="243">
        <v>71480</v>
      </c>
      <c r="R46" s="243">
        <v>71480</v>
      </c>
      <c r="S46" s="225">
        <v>56505.600000000006</v>
      </c>
      <c r="T46" s="225">
        <v>56505.600000000006</v>
      </c>
      <c r="U46" s="170">
        <v>56505.600000000006</v>
      </c>
      <c r="V46" s="165">
        <v>56505.600000000006</v>
      </c>
      <c r="W46" s="154">
        <v>41856</v>
      </c>
      <c r="X46" s="159">
        <v>41856</v>
      </c>
      <c r="Y46" s="154">
        <v>34880</v>
      </c>
      <c r="Z46" s="138">
        <v>30330</v>
      </c>
      <c r="AA46" s="133">
        <v>30330</v>
      </c>
      <c r="AB46" s="131">
        <v>24264</v>
      </c>
      <c r="AC46" s="125">
        <f t="shared" ca="1" si="13"/>
        <v>1</v>
      </c>
      <c r="AE46"/>
      <c r="AF46" s="203"/>
    </row>
    <row r="47" spans="1:33" s="126" customFormat="1" ht="24" customHeight="1" x14ac:dyDescent="0.35">
      <c r="A47" t="s">
        <v>58</v>
      </c>
      <c r="B47"/>
      <c r="C47" s="79" t="s">
        <v>86</v>
      </c>
      <c r="D47" s="80">
        <f t="shared" si="12"/>
        <v>275700</v>
      </c>
      <c r="E47" s="81">
        <f t="shared" si="12"/>
        <v>193000</v>
      </c>
      <c r="F47" s="3"/>
      <c r="G47" s="18"/>
      <c r="H47" s="30">
        <f t="shared" si="2"/>
        <v>275700</v>
      </c>
      <c r="I47" s="30">
        <f t="shared" si="2"/>
        <v>193000</v>
      </c>
      <c r="J47" s="25"/>
      <c r="K47" s="65">
        <f t="shared" si="3"/>
        <v>275620</v>
      </c>
      <c r="L47" s="65">
        <f t="shared" si="4"/>
        <v>192934</v>
      </c>
      <c r="M47" s="18"/>
      <c r="N47" s="65">
        <f t="shared" si="5"/>
        <v>275620</v>
      </c>
      <c r="O47" s="65">
        <f t="shared" si="6"/>
        <v>192934</v>
      </c>
      <c r="P47" s="18"/>
      <c r="Q47" s="243">
        <v>137810</v>
      </c>
      <c r="R47" s="243">
        <v>137810</v>
      </c>
      <c r="S47" s="225">
        <v>108940.95000000001</v>
      </c>
      <c r="T47" s="225">
        <v>108940.95000000001</v>
      </c>
      <c r="U47" s="170">
        <v>108940.95000000001</v>
      </c>
      <c r="V47" s="165">
        <v>108940.95000000001</v>
      </c>
      <c r="W47" s="154">
        <v>80697</v>
      </c>
      <c r="X47" s="159">
        <v>80697</v>
      </c>
      <c r="Y47" s="154">
        <v>67427</v>
      </c>
      <c r="Z47" s="138">
        <v>58475</v>
      </c>
      <c r="AA47" s="133">
        <v>58475</v>
      </c>
      <c r="AB47" s="131">
        <v>46780</v>
      </c>
      <c r="AC47" s="125">
        <f t="shared" ca="1" si="13"/>
        <v>1</v>
      </c>
      <c r="AE47"/>
      <c r="AF47" s="203"/>
    </row>
    <row r="48" spans="1:33" s="126" customFormat="1" ht="24" customHeight="1" thickBot="1" x14ac:dyDescent="0.4">
      <c r="A48" t="s">
        <v>58</v>
      </c>
      <c r="B48"/>
      <c r="C48" s="13"/>
      <c r="D48" s="68"/>
      <c r="E48" s="69"/>
      <c r="F48" s="3"/>
      <c r="G48" s="18"/>
      <c r="H48" s="30">
        <f t="shared" si="2"/>
        <v>0</v>
      </c>
      <c r="I48" s="30">
        <f t="shared" si="2"/>
        <v>0</v>
      </c>
      <c r="J48" s="25"/>
      <c r="K48" s="65">
        <f t="shared" si="3"/>
        <v>0</v>
      </c>
      <c r="L48" s="65">
        <f t="shared" si="4"/>
        <v>0</v>
      </c>
      <c r="M48" s="18"/>
      <c r="N48" s="65">
        <f t="shared" si="5"/>
        <v>0</v>
      </c>
      <c r="O48" s="65">
        <f t="shared" si="6"/>
        <v>0</v>
      </c>
      <c r="P48" s="18"/>
      <c r="Q48" s="170"/>
      <c r="R48" s="170"/>
      <c r="S48" s="170"/>
      <c r="T48" s="170">
        <v>0</v>
      </c>
      <c r="U48" s="170">
        <v>0</v>
      </c>
      <c r="V48" s="165">
        <v>0</v>
      </c>
      <c r="W48" s="153"/>
      <c r="X48" s="153"/>
      <c r="Y48" s="153"/>
      <c r="Z48" s="133">
        <v>0</v>
      </c>
      <c r="AA48" s="133">
        <v>0</v>
      </c>
      <c r="AB48" s="127"/>
      <c r="AC48" s="125"/>
      <c r="AE48"/>
      <c r="AF48" s="203"/>
    </row>
    <row r="49" spans="1:33" s="126" customFormat="1" ht="24" customHeight="1" thickBot="1" x14ac:dyDescent="0.4">
      <c r="A49" t="s">
        <v>58</v>
      </c>
      <c r="B49"/>
      <c r="C49" s="76" t="s">
        <v>105</v>
      </c>
      <c r="D49" s="74"/>
      <c r="E49" s="75"/>
      <c r="F49" s="73"/>
      <c r="G49" s="18"/>
      <c r="H49" s="30">
        <f t="shared" si="2"/>
        <v>0</v>
      </c>
      <c r="I49" s="30">
        <f t="shared" si="2"/>
        <v>0</v>
      </c>
      <c r="J49" s="25"/>
      <c r="K49" s="65">
        <f t="shared" si="3"/>
        <v>0</v>
      </c>
      <c r="L49" s="65">
        <f t="shared" si="4"/>
        <v>0</v>
      </c>
      <c r="M49" s="18"/>
      <c r="N49" s="65">
        <f t="shared" si="5"/>
        <v>0</v>
      </c>
      <c r="O49" s="65">
        <f t="shared" si="6"/>
        <v>0</v>
      </c>
      <c r="P49" s="18"/>
      <c r="Q49" s="170"/>
      <c r="R49" s="170"/>
      <c r="S49" s="170"/>
      <c r="T49" s="170">
        <v>0</v>
      </c>
      <c r="U49" s="170">
        <v>0</v>
      </c>
      <c r="V49" s="165">
        <v>0</v>
      </c>
      <c r="W49" s="153"/>
      <c r="X49" s="153"/>
      <c r="Y49" s="153"/>
      <c r="Z49" s="133"/>
      <c r="AA49" s="133"/>
      <c r="AB49" s="127"/>
      <c r="AC49" s="125"/>
      <c r="AE49"/>
      <c r="AF49" s="205" t="s">
        <v>71</v>
      </c>
      <c r="AG49" s="206" t="s">
        <v>279</v>
      </c>
    </row>
    <row r="50" spans="1:33" s="126" customFormat="1" ht="24" customHeight="1" x14ac:dyDescent="0.35">
      <c r="A50" t="s">
        <v>58</v>
      </c>
      <c r="B50"/>
      <c r="C50" s="83" t="s">
        <v>289</v>
      </c>
      <c r="D50" s="80">
        <f t="shared" ref="D50:E65" si="14">H50</f>
        <v>8400</v>
      </c>
      <c r="E50" s="81">
        <f t="shared" si="14"/>
        <v>5900</v>
      </c>
      <c r="F50" s="7"/>
      <c r="G50" s="18"/>
      <c r="H50" s="30">
        <f t="shared" si="2"/>
        <v>8400</v>
      </c>
      <c r="I50" s="30">
        <f t="shared" si="2"/>
        <v>5900</v>
      </c>
      <c r="J50" s="8"/>
      <c r="K50" s="65">
        <f t="shared" si="3"/>
        <v>8346.4</v>
      </c>
      <c r="L50" s="65">
        <f t="shared" si="4"/>
        <v>5842.48</v>
      </c>
      <c r="M50"/>
      <c r="N50" s="65">
        <f t="shared" si="5"/>
        <v>8346.4</v>
      </c>
      <c r="O50" s="65">
        <f t="shared" si="6"/>
        <v>5842.48</v>
      </c>
      <c r="P50" s="18"/>
      <c r="Q50" s="254">
        <v>4173.2</v>
      </c>
      <c r="R50" s="243">
        <v>4173.2</v>
      </c>
      <c r="S50" s="240">
        <v>3794</v>
      </c>
      <c r="T50" s="225"/>
      <c r="U50" s="173"/>
      <c r="V50" s="165"/>
      <c r="W50" s="154"/>
      <c r="X50" s="159"/>
      <c r="Y50" s="154"/>
      <c r="Z50" s="138"/>
      <c r="AA50" s="133"/>
      <c r="AB50" s="131"/>
      <c r="AC50" s="125">
        <f t="shared" ref="AC50:AC55" ca="1" si="15">Q50/OFFSET(Q50,0,1)</f>
        <v>1</v>
      </c>
      <c r="AE50"/>
      <c r="AF50" s="207"/>
      <c r="AG50" s="208" t="s">
        <v>280</v>
      </c>
    </row>
    <row r="51" spans="1:33" s="126" customFormat="1" ht="24" customHeight="1" x14ac:dyDescent="0.35">
      <c r="A51" t="s">
        <v>58</v>
      </c>
      <c r="B51"/>
      <c r="C51" s="83" t="s">
        <v>288</v>
      </c>
      <c r="D51" s="80">
        <f t="shared" si="14"/>
        <v>27100</v>
      </c>
      <c r="E51" s="81">
        <f t="shared" si="14"/>
        <v>19000</v>
      </c>
      <c r="F51" s="7"/>
      <c r="G51" s="18"/>
      <c r="H51" s="30">
        <f t="shared" si="2"/>
        <v>27100</v>
      </c>
      <c r="I51" s="30">
        <f t="shared" si="2"/>
        <v>19000</v>
      </c>
      <c r="J51" s="8"/>
      <c r="K51" s="65">
        <f t="shared" si="3"/>
        <v>27020</v>
      </c>
      <c r="L51" s="65">
        <f t="shared" si="4"/>
        <v>18914</v>
      </c>
      <c r="M51"/>
      <c r="N51" s="65">
        <f t="shared" si="5"/>
        <v>27020</v>
      </c>
      <c r="O51" s="65">
        <f t="shared" si="6"/>
        <v>18914</v>
      </c>
      <c r="P51" s="18"/>
      <c r="Q51" s="254">
        <v>13510</v>
      </c>
      <c r="R51" s="244">
        <v>13510</v>
      </c>
      <c r="S51" s="240">
        <v>12282</v>
      </c>
      <c r="T51" s="225"/>
      <c r="U51" s="173"/>
      <c r="V51" s="165"/>
      <c r="W51" s="154"/>
      <c r="X51" s="159"/>
      <c r="Y51" s="154"/>
      <c r="Z51" s="138"/>
      <c r="AA51" s="133"/>
      <c r="AB51" s="131"/>
      <c r="AC51" s="125">
        <f t="shared" ca="1" si="15"/>
        <v>1</v>
      </c>
      <c r="AE51"/>
      <c r="AF51" s="207"/>
      <c r="AG51" s="208" t="s">
        <v>280</v>
      </c>
    </row>
    <row r="52" spans="1:33" s="126" customFormat="1" ht="24" customHeight="1" x14ac:dyDescent="0.35">
      <c r="A52" t="s">
        <v>58</v>
      </c>
      <c r="B52"/>
      <c r="C52" s="83" t="s">
        <v>220</v>
      </c>
      <c r="D52" s="80">
        <f t="shared" si="14"/>
        <v>58800</v>
      </c>
      <c r="E52" s="81">
        <f t="shared" si="14"/>
        <v>41200</v>
      </c>
      <c r="F52" s="7"/>
      <c r="G52" s="18"/>
      <c r="H52" s="30">
        <f t="shared" si="2"/>
        <v>58800</v>
      </c>
      <c r="I52" s="30">
        <f t="shared" si="2"/>
        <v>41200</v>
      </c>
      <c r="J52" s="8"/>
      <c r="K52" s="65">
        <f t="shared" si="3"/>
        <v>58754</v>
      </c>
      <c r="L52" s="65">
        <f t="shared" si="4"/>
        <v>41127.799999999996</v>
      </c>
      <c r="M52"/>
      <c r="N52" s="65">
        <f t="shared" si="5"/>
        <v>58754</v>
      </c>
      <c r="O52" s="65">
        <f t="shared" si="6"/>
        <v>41127.799999999996</v>
      </c>
      <c r="P52" s="18"/>
      <c r="Q52" s="254">
        <v>29377</v>
      </c>
      <c r="R52" s="244">
        <v>29377</v>
      </c>
      <c r="S52" s="225">
        <v>23222.7</v>
      </c>
      <c r="T52" s="225">
        <v>23222.7</v>
      </c>
      <c r="U52" s="173">
        <v>23222.7</v>
      </c>
      <c r="V52" s="165">
        <v>23222.7</v>
      </c>
      <c r="W52" s="154">
        <v>17202</v>
      </c>
      <c r="X52" s="159">
        <v>17202</v>
      </c>
      <c r="Y52" s="154">
        <v>14335</v>
      </c>
      <c r="Z52" s="138">
        <v>12465</v>
      </c>
      <c r="AA52" s="133">
        <v>12465</v>
      </c>
      <c r="AB52" s="131">
        <v>9972</v>
      </c>
      <c r="AC52" s="125">
        <f t="shared" ca="1" si="15"/>
        <v>1</v>
      </c>
      <c r="AE52"/>
      <c r="AF52" s="207"/>
      <c r="AG52" s="208" t="s">
        <v>280</v>
      </c>
    </row>
    <row r="53" spans="1:33" s="126" customFormat="1" ht="24" customHeight="1" x14ac:dyDescent="0.35">
      <c r="A53" t="s">
        <v>58</v>
      </c>
      <c r="B53"/>
      <c r="C53" s="83" t="s">
        <v>207</v>
      </c>
      <c r="D53" s="80">
        <f t="shared" si="14"/>
        <v>112400</v>
      </c>
      <c r="E53" s="81">
        <f t="shared" si="14"/>
        <v>78700</v>
      </c>
      <c r="F53" s="7"/>
      <c r="G53" s="18"/>
      <c r="H53" s="30">
        <f t="shared" si="2"/>
        <v>112400</v>
      </c>
      <c r="I53" s="30">
        <f t="shared" si="2"/>
        <v>78700</v>
      </c>
      <c r="J53" s="8"/>
      <c r="K53" s="65">
        <f t="shared" si="3"/>
        <v>112388</v>
      </c>
      <c r="L53" s="65">
        <f t="shared" si="4"/>
        <v>78671.599999999991</v>
      </c>
      <c r="M53"/>
      <c r="N53" s="65">
        <f t="shared" si="5"/>
        <v>112388</v>
      </c>
      <c r="O53" s="65">
        <f t="shared" si="6"/>
        <v>78671.599999999991</v>
      </c>
      <c r="P53" s="18"/>
      <c r="Q53" s="243">
        <v>56194</v>
      </c>
      <c r="R53" s="244">
        <v>56194</v>
      </c>
      <c r="S53" s="240">
        <v>51086</v>
      </c>
      <c r="T53" s="225">
        <v>44421.75</v>
      </c>
      <c r="U53" s="173">
        <v>44421.75</v>
      </c>
      <c r="V53" s="165">
        <v>44421.75</v>
      </c>
      <c r="W53" s="154">
        <v>32905</v>
      </c>
      <c r="X53" s="159">
        <v>32905</v>
      </c>
      <c r="Y53" s="154">
        <v>27421</v>
      </c>
      <c r="Z53" s="138">
        <v>23844</v>
      </c>
      <c r="AA53" s="133">
        <v>23843.75</v>
      </c>
      <c r="AB53" s="131">
        <v>19075</v>
      </c>
      <c r="AC53" s="125">
        <f t="shared" ca="1" si="15"/>
        <v>1</v>
      </c>
      <c r="AE53"/>
      <c r="AF53" s="219">
        <v>22040</v>
      </c>
      <c r="AG53" s="209" t="s">
        <v>270</v>
      </c>
    </row>
    <row r="54" spans="1:33" s="126" customFormat="1" ht="24" customHeight="1" x14ac:dyDescent="0.35">
      <c r="A54" t="s">
        <v>58</v>
      </c>
      <c r="B54"/>
      <c r="C54" s="87" t="s">
        <v>208</v>
      </c>
      <c r="D54" s="80">
        <f t="shared" si="14"/>
        <v>140500</v>
      </c>
      <c r="E54" s="81">
        <f t="shared" si="14"/>
        <v>98400</v>
      </c>
      <c r="F54" s="8"/>
      <c r="G54" s="18"/>
      <c r="H54" s="30">
        <f t="shared" si="2"/>
        <v>140500</v>
      </c>
      <c r="I54" s="30">
        <f t="shared" si="2"/>
        <v>98400</v>
      </c>
      <c r="J54" s="8"/>
      <c r="K54" s="65">
        <f t="shared" si="3"/>
        <v>140490</v>
      </c>
      <c r="L54" s="65">
        <f t="shared" si="4"/>
        <v>98343</v>
      </c>
      <c r="M54"/>
      <c r="N54" s="65">
        <f t="shared" si="5"/>
        <v>140490</v>
      </c>
      <c r="O54" s="65">
        <f t="shared" si="6"/>
        <v>98343</v>
      </c>
      <c r="P54" s="18"/>
      <c r="Q54" s="243">
        <v>70245</v>
      </c>
      <c r="R54" s="243">
        <v>70245</v>
      </c>
      <c r="S54" s="225">
        <v>55529.55</v>
      </c>
      <c r="T54" s="225">
        <v>55529.55</v>
      </c>
      <c r="U54" s="173">
        <v>55529.55</v>
      </c>
      <c r="V54" s="165">
        <v>55529.55</v>
      </c>
      <c r="W54" s="154">
        <v>41133</v>
      </c>
      <c r="X54" s="159">
        <v>41133</v>
      </c>
      <c r="Y54" s="154">
        <v>34277</v>
      </c>
      <c r="Z54" s="138">
        <v>29806.25</v>
      </c>
      <c r="AA54" s="133">
        <v>29806.25</v>
      </c>
      <c r="AB54" s="131">
        <v>23845</v>
      </c>
      <c r="AC54" s="125">
        <f t="shared" ca="1" si="15"/>
        <v>1</v>
      </c>
      <c r="AE54"/>
      <c r="AF54" s="219">
        <v>36960</v>
      </c>
      <c r="AG54" s="209" t="s">
        <v>271</v>
      </c>
    </row>
    <row r="55" spans="1:33" s="126" customFormat="1" ht="24" customHeight="1" x14ac:dyDescent="0.35">
      <c r="A55" t="s">
        <v>58</v>
      </c>
      <c r="B55"/>
      <c r="C55" s="88" t="s">
        <v>209</v>
      </c>
      <c r="D55" s="80">
        <f t="shared" si="14"/>
        <v>222000</v>
      </c>
      <c r="E55" s="81">
        <f t="shared" si="14"/>
        <v>155400</v>
      </c>
      <c r="F55" s="8"/>
      <c r="G55" s="18"/>
      <c r="H55" s="30">
        <f t="shared" si="2"/>
        <v>222000</v>
      </c>
      <c r="I55" s="30">
        <f t="shared" si="2"/>
        <v>155400</v>
      </c>
      <c r="J55" s="8"/>
      <c r="K55" s="65">
        <f t="shared" si="3"/>
        <v>221934</v>
      </c>
      <c r="L55" s="65">
        <f t="shared" si="4"/>
        <v>155353.79999999999</v>
      </c>
      <c r="M55"/>
      <c r="N55" s="65">
        <f t="shared" si="5"/>
        <v>221934</v>
      </c>
      <c r="O55" s="65">
        <f t="shared" si="6"/>
        <v>155353.79999999999</v>
      </c>
      <c r="P55" s="18"/>
      <c r="Q55" s="243">
        <v>110967</v>
      </c>
      <c r="R55" s="243">
        <v>110967</v>
      </c>
      <c r="S55" s="225">
        <v>87721</v>
      </c>
      <c r="T55" s="225">
        <v>87721</v>
      </c>
      <c r="U55" s="170">
        <v>87720.3</v>
      </c>
      <c r="V55" s="165">
        <v>87720.3</v>
      </c>
      <c r="W55" s="154">
        <v>64978</v>
      </c>
      <c r="X55" s="159">
        <v>64978</v>
      </c>
      <c r="Y55" s="154">
        <v>54148</v>
      </c>
      <c r="Z55" s="138">
        <v>47085</v>
      </c>
      <c r="AA55" s="133">
        <v>47085</v>
      </c>
      <c r="AB55" s="131">
        <v>37668</v>
      </c>
      <c r="AC55" s="125">
        <f t="shared" ca="1" si="15"/>
        <v>1</v>
      </c>
      <c r="AE55"/>
      <c r="AF55" s="219">
        <v>56920</v>
      </c>
      <c r="AG55" s="209" t="s">
        <v>272</v>
      </c>
    </row>
    <row r="56" spans="1:33" s="126" customFormat="1" ht="24" customHeight="1" x14ac:dyDescent="0.35">
      <c r="A56" t="s">
        <v>58</v>
      </c>
      <c r="B56"/>
      <c r="C56" s="15"/>
      <c r="D56" s="68"/>
      <c r="E56" s="69"/>
      <c r="F56" s="8"/>
      <c r="G56" s="18"/>
      <c r="H56" s="30">
        <f t="shared" si="2"/>
        <v>0</v>
      </c>
      <c r="I56" s="30">
        <f t="shared" si="2"/>
        <v>0</v>
      </c>
      <c r="J56" s="25"/>
      <c r="K56" s="65">
        <f t="shared" si="3"/>
        <v>0</v>
      </c>
      <c r="L56" s="65">
        <f t="shared" si="4"/>
        <v>0</v>
      </c>
      <c r="M56" s="18"/>
      <c r="N56" s="65">
        <f t="shared" si="5"/>
        <v>0</v>
      </c>
      <c r="O56" s="65">
        <f t="shared" si="6"/>
        <v>0</v>
      </c>
      <c r="P56" s="18"/>
      <c r="Q56" s="170"/>
      <c r="R56" s="170"/>
      <c r="S56" s="170"/>
      <c r="T56" s="170">
        <v>0</v>
      </c>
      <c r="U56" s="170">
        <v>0</v>
      </c>
      <c r="V56" s="165">
        <v>0</v>
      </c>
      <c r="W56" s="153"/>
      <c r="X56" s="153"/>
      <c r="Y56" s="153"/>
      <c r="Z56" s="133">
        <v>0</v>
      </c>
      <c r="AA56" s="133">
        <v>0</v>
      </c>
      <c r="AB56" s="127"/>
      <c r="AC56" s="125"/>
      <c r="AE56"/>
      <c r="AF56" s="219"/>
      <c r="AG56" s="209"/>
    </row>
    <row r="57" spans="1:33" s="126" customFormat="1" ht="24" customHeight="1" x14ac:dyDescent="0.35">
      <c r="A57" t="s">
        <v>58</v>
      </c>
      <c r="B57"/>
      <c r="C57" s="76" t="s">
        <v>21</v>
      </c>
      <c r="D57" s="74"/>
      <c r="E57" s="75"/>
      <c r="F57" s="73"/>
      <c r="G57" s="18"/>
      <c r="H57" s="30">
        <f t="shared" si="2"/>
        <v>0</v>
      </c>
      <c r="I57" s="30">
        <f t="shared" si="2"/>
        <v>0</v>
      </c>
      <c r="J57" s="25"/>
      <c r="K57" s="65">
        <f t="shared" si="3"/>
        <v>0</v>
      </c>
      <c r="L57" s="65">
        <f t="shared" si="4"/>
        <v>0</v>
      </c>
      <c r="M57" s="18"/>
      <c r="N57" s="65">
        <f t="shared" si="5"/>
        <v>0</v>
      </c>
      <c r="O57" s="65">
        <f t="shared" si="6"/>
        <v>0</v>
      </c>
      <c r="P57" s="18"/>
      <c r="Q57" s="170"/>
      <c r="R57" s="170"/>
      <c r="S57" s="170"/>
      <c r="T57" s="170">
        <v>0</v>
      </c>
      <c r="U57" s="170">
        <v>0</v>
      </c>
      <c r="V57" s="165">
        <v>0</v>
      </c>
      <c r="W57" s="153"/>
      <c r="X57" s="153"/>
      <c r="Y57" s="153"/>
      <c r="Z57" s="133"/>
      <c r="AA57" s="133"/>
      <c r="AB57" s="127"/>
      <c r="AC57" s="125"/>
      <c r="AE57"/>
      <c r="AF57" s="219">
        <v>22750</v>
      </c>
      <c r="AG57" s="209" t="s">
        <v>273</v>
      </c>
    </row>
    <row r="58" spans="1:33" s="126" customFormat="1" ht="24" customHeight="1" x14ac:dyDescent="0.35">
      <c r="A58" t="s">
        <v>58</v>
      </c>
      <c r="B58"/>
      <c r="C58" s="82" t="s">
        <v>210</v>
      </c>
      <c r="D58" s="80">
        <f t="shared" si="14"/>
        <v>39600</v>
      </c>
      <c r="E58" s="81">
        <f t="shared" si="14"/>
        <v>27700</v>
      </c>
      <c r="F58" s="8"/>
      <c r="G58" s="18"/>
      <c r="H58" s="30">
        <f t="shared" si="2"/>
        <v>39600</v>
      </c>
      <c r="I58" s="30">
        <f t="shared" si="2"/>
        <v>27700</v>
      </c>
      <c r="J58" s="25"/>
      <c r="K58" s="65">
        <f t="shared" si="3"/>
        <v>39528</v>
      </c>
      <c r="L58" s="65">
        <f t="shared" si="4"/>
        <v>27669.599999999999</v>
      </c>
      <c r="M58" s="18"/>
      <c r="N58" s="65">
        <f t="shared" si="5"/>
        <v>39528</v>
      </c>
      <c r="O58" s="65">
        <f t="shared" si="6"/>
        <v>27669.599999999999</v>
      </c>
      <c r="P58" s="18"/>
      <c r="Q58" s="243">
        <v>19764</v>
      </c>
      <c r="R58" s="244">
        <v>19764</v>
      </c>
      <c r="S58" s="225">
        <v>15623.550000000001</v>
      </c>
      <c r="T58" s="225">
        <v>15623.550000000001</v>
      </c>
      <c r="U58" s="170">
        <v>15623.550000000001</v>
      </c>
      <c r="V58" s="165">
        <v>15623.550000000001</v>
      </c>
      <c r="W58" s="154">
        <v>11573</v>
      </c>
      <c r="X58" s="159">
        <v>9644</v>
      </c>
      <c r="Y58" s="154">
        <v>9644</v>
      </c>
      <c r="Z58" s="138">
        <v>8386.25</v>
      </c>
      <c r="AA58" s="133">
        <v>8386.25</v>
      </c>
      <c r="AB58" s="131">
        <v>6709</v>
      </c>
      <c r="AC58" s="125">
        <f ca="1">Q58/OFFSET(Q58,0,1)</f>
        <v>1</v>
      </c>
      <c r="AE58"/>
      <c r="AF58" s="219">
        <v>31280</v>
      </c>
      <c r="AG58" s="209" t="s">
        <v>274</v>
      </c>
    </row>
    <row r="59" spans="1:33" s="126" customFormat="1" ht="24" customHeight="1" x14ac:dyDescent="0.35">
      <c r="A59" t="s">
        <v>58</v>
      </c>
      <c r="B59"/>
      <c r="C59" s="82" t="s">
        <v>211</v>
      </c>
      <c r="D59" s="80">
        <f t="shared" si="14"/>
        <v>61900</v>
      </c>
      <c r="E59" s="81">
        <f t="shared" si="14"/>
        <v>43300</v>
      </c>
      <c r="F59" s="8"/>
      <c r="G59" s="18"/>
      <c r="H59" s="30">
        <f t="shared" si="2"/>
        <v>61900</v>
      </c>
      <c r="I59" s="30">
        <f t="shared" si="2"/>
        <v>43300</v>
      </c>
      <c r="J59" s="25"/>
      <c r="K59" s="65">
        <f t="shared" si="3"/>
        <v>61818</v>
      </c>
      <c r="L59" s="65">
        <f t="shared" si="4"/>
        <v>43272.6</v>
      </c>
      <c r="M59" s="18"/>
      <c r="N59" s="65">
        <f t="shared" si="5"/>
        <v>61818</v>
      </c>
      <c r="O59" s="65">
        <f t="shared" si="6"/>
        <v>43272.6</v>
      </c>
      <c r="P59" s="18"/>
      <c r="Q59" s="243">
        <v>30909</v>
      </c>
      <c r="R59" s="244">
        <v>30909</v>
      </c>
      <c r="S59" s="225">
        <v>24433.65</v>
      </c>
      <c r="T59" s="225">
        <v>24433.65</v>
      </c>
      <c r="U59" s="170">
        <v>24433.65</v>
      </c>
      <c r="V59" s="165">
        <v>24433.65</v>
      </c>
      <c r="W59" s="154">
        <v>18099</v>
      </c>
      <c r="X59" s="159">
        <v>15083</v>
      </c>
      <c r="Y59" s="154">
        <v>15083</v>
      </c>
      <c r="Z59" s="138">
        <v>13115</v>
      </c>
      <c r="AA59" s="133">
        <v>13115</v>
      </c>
      <c r="AB59" s="131">
        <v>10492</v>
      </c>
      <c r="AC59" s="125">
        <f ca="1">Q59/OFFSET(Q59,0,1)</f>
        <v>1</v>
      </c>
      <c r="AE59"/>
      <c r="AF59" s="219">
        <v>38400</v>
      </c>
      <c r="AG59" s="209" t="s">
        <v>275</v>
      </c>
    </row>
    <row r="60" spans="1:33" s="126" customFormat="1" ht="24" customHeight="1" thickBot="1" x14ac:dyDescent="0.4">
      <c r="A60" t="s">
        <v>58</v>
      </c>
      <c r="B60"/>
      <c r="C60" s="82" t="s">
        <v>212</v>
      </c>
      <c r="D60" s="80">
        <f t="shared" si="14"/>
        <v>138600</v>
      </c>
      <c r="E60" s="81">
        <f t="shared" si="14"/>
        <v>97000</v>
      </c>
      <c r="F60" s="8"/>
      <c r="G60" s="18"/>
      <c r="H60" s="30">
        <f t="shared" si="2"/>
        <v>138600</v>
      </c>
      <c r="I60" s="30">
        <f t="shared" si="2"/>
        <v>97000</v>
      </c>
      <c r="J60" s="25"/>
      <c r="K60" s="65">
        <f t="shared" si="3"/>
        <v>138532</v>
      </c>
      <c r="L60" s="65">
        <f t="shared" si="4"/>
        <v>96972.4</v>
      </c>
      <c r="M60" s="18"/>
      <c r="N60" s="65">
        <f t="shared" si="5"/>
        <v>138532</v>
      </c>
      <c r="O60" s="65">
        <f t="shared" si="6"/>
        <v>96972.4</v>
      </c>
      <c r="P60" s="18"/>
      <c r="Q60" s="243">
        <v>69266</v>
      </c>
      <c r="R60" s="243">
        <v>69266</v>
      </c>
      <c r="S60" s="225">
        <v>54756</v>
      </c>
      <c r="T60" s="225">
        <v>54756</v>
      </c>
      <c r="U60" s="170">
        <v>54756</v>
      </c>
      <c r="V60" s="165">
        <v>54756</v>
      </c>
      <c r="W60" s="154">
        <v>40560</v>
      </c>
      <c r="X60" s="159">
        <v>33800</v>
      </c>
      <c r="Y60" s="154">
        <v>33800</v>
      </c>
      <c r="Z60" s="138">
        <v>29391.25</v>
      </c>
      <c r="AA60" s="133">
        <v>29391.25</v>
      </c>
      <c r="AB60" s="131">
        <v>23513</v>
      </c>
      <c r="AC60" s="125">
        <f ca="1">Q60/OFFSET(Q60,0,1)</f>
        <v>1</v>
      </c>
      <c r="AE60"/>
      <c r="AF60" s="203"/>
    </row>
    <row r="61" spans="1:33" s="126" customFormat="1" ht="24" customHeight="1" x14ac:dyDescent="0.35">
      <c r="A61" t="s">
        <v>58</v>
      </c>
      <c r="B61"/>
      <c r="C61" s="13"/>
      <c r="D61" s="68"/>
      <c r="E61" s="69"/>
      <c r="F61" s="8"/>
      <c r="G61" s="18"/>
      <c r="H61" s="30">
        <f t="shared" si="2"/>
        <v>0</v>
      </c>
      <c r="I61" s="30">
        <f t="shared" si="2"/>
        <v>0</v>
      </c>
      <c r="J61" s="25"/>
      <c r="K61" s="65">
        <f t="shared" si="3"/>
        <v>0</v>
      </c>
      <c r="L61" s="65">
        <f t="shared" si="4"/>
        <v>0</v>
      </c>
      <c r="M61" s="18"/>
      <c r="N61" s="65">
        <f t="shared" si="5"/>
        <v>0</v>
      </c>
      <c r="O61" s="65">
        <f t="shared" si="6"/>
        <v>0</v>
      </c>
      <c r="P61" s="18"/>
      <c r="Q61" s="170"/>
      <c r="R61" s="170"/>
      <c r="S61" s="170">
        <v>0</v>
      </c>
      <c r="T61" s="170">
        <v>0</v>
      </c>
      <c r="U61" s="170">
        <v>0</v>
      </c>
      <c r="V61" s="165">
        <v>0</v>
      </c>
      <c r="W61" s="153"/>
      <c r="X61" s="153"/>
      <c r="Y61" s="153"/>
      <c r="Z61" s="133">
        <v>0</v>
      </c>
      <c r="AA61" s="133">
        <v>0</v>
      </c>
      <c r="AB61" s="127"/>
      <c r="AC61" s="125"/>
      <c r="AE61"/>
      <c r="AF61" s="210"/>
      <c r="AG61" s="211" t="s">
        <v>278</v>
      </c>
    </row>
    <row r="62" spans="1:33" s="126" customFormat="1" ht="24" customHeight="1" x14ac:dyDescent="0.35">
      <c r="A62" t="s">
        <v>58</v>
      </c>
      <c r="B62"/>
      <c r="C62" s="76" t="s">
        <v>22</v>
      </c>
      <c r="D62" s="74"/>
      <c r="E62" s="75"/>
      <c r="F62" s="73"/>
      <c r="G62" s="18"/>
      <c r="H62" s="30">
        <f t="shared" si="2"/>
        <v>0</v>
      </c>
      <c r="I62" s="30">
        <f t="shared" si="2"/>
        <v>0</v>
      </c>
      <c r="J62" s="25"/>
      <c r="K62" s="65">
        <f t="shared" si="3"/>
        <v>0</v>
      </c>
      <c r="L62" s="65">
        <f t="shared" si="4"/>
        <v>0</v>
      </c>
      <c r="M62" s="18"/>
      <c r="N62" s="65">
        <f t="shared" si="5"/>
        <v>0</v>
      </c>
      <c r="O62" s="65">
        <f t="shared" si="6"/>
        <v>0</v>
      </c>
      <c r="P62" s="18"/>
      <c r="Q62" s="170"/>
      <c r="R62" s="170"/>
      <c r="S62" s="170">
        <v>0</v>
      </c>
      <c r="T62" s="170">
        <v>0</v>
      </c>
      <c r="U62" s="170">
        <v>0</v>
      </c>
      <c r="V62" s="165">
        <v>0</v>
      </c>
      <c r="W62" s="153"/>
      <c r="X62" s="153"/>
      <c r="Y62" s="153"/>
      <c r="Z62" s="133"/>
      <c r="AA62" s="133"/>
      <c r="AB62" s="127"/>
      <c r="AC62" s="125"/>
      <c r="AE62"/>
      <c r="AF62" s="220">
        <v>22374</v>
      </c>
      <c r="AG62" s="212" t="s">
        <v>116</v>
      </c>
    </row>
    <row r="63" spans="1:33" s="126" customFormat="1" ht="24" customHeight="1" x14ac:dyDescent="0.35">
      <c r="A63" t="s">
        <v>58</v>
      </c>
      <c r="B63"/>
      <c r="C63" s="83" t="s">
        <v>224</v>
      </c>
      <c r="D63" s="80">
        <f t="shared" si="14"/>
        <v>72700</v>
      </c>
      <c r="E63" s="81">
        <f t="shared" si="14"/>
        <v>50900</v>
      </c>
      <c r="F63" s="7"/>
      <c r="G63" s="18"/>
      <c r="H63" s="30">
        <f t="shared" si="2"/>
        <v>72700</v>
      </c>
      <c r="I63" s="30">
        <f t="shared" si="2"/>
        <v>50900</v>
      </c>
      <c r="J63" s="25"/>
      <c r="K63" s="65">
        <f t="shared" si="3"/>
        <v>72698</v>
      </c>
      <c r="L63" s="65">
        <f t="shared" si="4"/>
        <v>50888.6</v>
      </c>
      <c r="M63" s="18"/>
      <c r="N63" s="65">
        <f t="shared" si="5"/>
        <v>72698</v>
      </c>
      <c r="O63" s="65">
        <f t="shared" si="6"/>
        <v>50888.6</v>
      </c>
      <c r="P63" s="18"/>
      <c r="Q63" s="164">
        <v>36349</v>
      </c>
      <c r="R63" s="249">
        <v>36349</v>
      </c>
      <c r="S63" s="225">
        <v>26736</v>
      </c>
      <c r="T63" s="225">
        <v>26736</v>
      </c>
      <c r="U63" s="170">
        <v>26735.4</v>
      </c>
      <c r="V63" s="165">
        <v>26735.4</v>
      </c>
      <c r="W63" s="154">
        <v>19804</v>
      </c>
      <c r="X63" s="159">
        <v>19804</v>
      </c>
      <c r="Y63" s="154">
        <v>16503</v>
      </c>
      <c r="Z63" s="138">
        <v>14350</v>
      </c>
      <c r="AA63" s="133">
        <v>14350</v>
      </c>
      <c r="AB63" s="131">
        <v>11480</v>
      </c>
      <c r="AC63" s="125">
        <f ca="1">Q63/OFFSET(Q63,0,1)</f>
        <v>1</v>
      </c>
      <c r="AE63"/>
      <c r="AF63" s="220">
        <v>37290</v>
      </c>
      <c r="AG63" s="212" t="s">
        <v>117</v>
      </c>
    </row>
    <row r="64" spans="1:33" s="126" customFormat="1" ht="24" customHeight="1" x14ac:dyDescent="0.35">
      <c r="A64" t="s">
        <v>58</v>
      </c>
      <c r="B64"/>
      <c r="C64" s="79" t="s">
        <v>223</v>
      </c>
      <c r="D64" s="80">
        <f t="shared" si="14"/>
        <v>233600</v>
      </c>
      <c r="E64" s="81">
        <f t="shared" si="14"/>
        <v>163500</v>
      </c>
      <c r="F64" s="7"/>
      <c r="G64" s="18"/>
      <c r="H64" s="30">
        <f t="shared" si="2"/>
        <v>233600</v>
      </c>
      <c r="I64" s="30">
        <f t="shared" si="2"/>
        <v>163500</v>
      </c>
      <c r="J64" s="25"/>
      <c r="K64" s="65">
        <f t="shared" si="3"/>
        <v>233550</v>
      </c>
      <c r="L64" s="65">
        <f t="shared" si="4"/>
        <v>163485</v>
      </c>
      <c r="M64" s="18"/>
      <c r="N64" s="65">
        <f t="shared" si="5"/>
        <v>233550</v>
      </c>
      <c r="O64" s="65">
        <f t="shared" si="6"/>
        <v>163485</v>
      </c>
      <c r="P64" s="18"/>
      <c r="Q64" s="164">
        <v>116775</v>
      </c>
      <c r="R64" s="249">
        <v>116775</v>
      </c>
      <c r="S64" s="225">
        <v>85896</v>
      </c>
      <c r="T64" s="225">
        <v>85896</v>
      </c>
      <c r="U64" s="170">
        <v>85895.1</v>
      </c>
      <c r="V64" s="165">
        <v>85895.1</v>
      </c>
      <c r="W64" s="154">
        <v>63626</v>
      </c>
      <c r="X64" s="159">
        <v>63626</v>
      </c>
      <c r="Y64" s="154">
        <v>53021</v>
      </c>
      <c r="Z64" s="138">
        <v>46105</v>
      </c>
      <c r="AA64" s="133">
        <v>46105</v>
      </c>
      <c r="AB64" s="131">
        <v>36884</v>
      </c>
      <c r="AC64" s="125">
        <f ca="1">Q64/OFFSET(Q64,0,1)</f>
        <v>1</v>
      </c>
      <c r="AE64"/>
      <c r="AF64" s="220">
        <v>44748</v>
      </c>
      <c r="AG64" s="212" t="s">
        <v>118</v>
      </c>
    </row>
    <row r="65" spans="1:33" s="126" customFormat="1" ht="24" customHeight="1" x14ac:dyDescent="0.35">
      <c r="A65" t="s">
        <v>58</v>
      </c>
      <c r="B65"/>
      <c r="C65" s="83" t="s">
        <v>222</v>
      </c>
      <c r="D65" s="80">
        <f t="shared" si="14"/>
        <v>77800</v>
      </c>
      <c r="E65" s="81">
        <f t="shared" si="14"/>
        <v>54500</v>
      </c>
      <c r="F65" s="7"/>
      <c r="G65" s="18"/>
      <c r="H65" s="30">
        <f t="shared" si="2"/>
        <v>77800</v>
      </c>
      <c r="I65" s="30">
        <f t="shared" si="2"/>
        <v>54500</v>
      </c>
      <c r="J65" s="25"/>
      <c r="K65" s="65">
        <f t="shared" si="3"/>
        <v>77784</v>
      </c>
      <c r="L65" s="65">
        <f t="shared" si="4"/>
        <v>54448.799999999996</v>
      </c>
      <c r="M65" s="18"/>
      <c r="N65" s="65">
        <f t="shared" si="5"/>
        <v>77784</v>
      </c>
      <c r="O65" s="65">
        <f t="shared" si="6"/>
        <v>54448.799999999996</v>
      </c>
      <c r="P65" s="18"/>
      <c r="Q65" s="243">
        <v>38892</v>
      </c>
      <c r="R65" s="243">
        <v>38892</v>
      </c>
      <c r="S65" s="225">
        <v>30744.9</v>
      </c>
      <c r="T65" s="225">
        <v>30744.9</v>
      </c>
      <c r="U65" s="170">
        <v>30744.9</v>
      </c>
      <c r="V65" s="165">
        <v>30744.9</v>
      </c>
      <c r="W65" s="154">
        <v>22774</v>
      </c>
      <c r="X65" s="159">
        <v>22774</v>
      </c>
      <c r="Y65" s="154">
        <v>18978</v>
      </c>
      <c r="Z65" s="138">
        <v>16502.5</v>
      </c>
      <c r="AA65" s="133">
        <v>16502.5</v>
      </c>
      <c r="AB65" s="131">
        <v>13202</v>
      </c>
      <c r="AC65" s="125">
        <f ca="1">Q65/OFFSET(Q65,0,1)</f>
        <v>1</v>
      </c>
      <c r="AE65"/>
      <c r="AF65" s="220">
        <v>67122</v>
      </c>
      <c r="AG65" s="212" t="s">
        <v>225</v>
      </c>
    </row>
    <row r="66" spans="1:33" s="126" customFormat="1" ht="24" customHeight="1" x14ac:dyDescent="0.35">
      <c r="A66" t="s">
        <v>58</v>
      </c>
      <c r="B66"/>
      <c r="C66" s="83" t="s">
        <v>221</v>
      </c>
      <c r="D66" s="80">
        <f t="shared" ref="D66:E66" si="16">H66</f>
        <v>250000</v>
      </c>
      <c r="E66" s="81">
        <f t="shared" si="16"/>
        <v>175000</v>
      </c>
      <c r="F66" s="7"/>
      <c r="G66" s="18"/>
      <c r="H66" s="30">
        <f t="shared" si="2"/>
        <v>250000</v>
      </c>
      <c r="I66" s="30">
        <f t="shared" si="2"/>
        <v>175000</v>
      </c>
      <c r="J66" s="25"/>
      <c r="K66" s="65">
        <f t="shared" si="3"/>
        <v>249906</v>
      </c>
      <c r="L66" s="65">
        <f t="shared" si="4"/>
        <v>174934.19999999998</v>
      </c>
      <c r="M66" s="18"/>
      <c r="N66" s="65">
        <f t="shared" si="5"/>
        <v>249906</v>
      </c>
      <c r="O66" s="65">
        <f t="shared" si="6"/>
        <v>174934.19999999998</v>
      </c>
      <c r="P66" s="18"/>
      <c r="Q66" s="243">
        <v>124953</v>
      </c>
      <c r="R66" s="243">
        <v>124953</v>
      </c>
      <c r="S66" s="225">
        <v>98776.8</v>
      </c>
      <c r="T66" s="225">
        <v>98776.8</v>
      </c>
      <c r="U66" s="170">
        <v>98776.8</v>
      </c>
      <c r="V66" s="165">
        <v>98776.8</v>
      </c>
      <c r="W66" s="154">
        <v>73168</v>
      </c>
      <c r="X66" s="159">
        <v>73168</v>
      </c>
      <c r="Y66" s="154">
        <v>60973</v>
      </c>
      <c r="Z66" s="138">
        <v>53020</v>
      </c>
      <c r="AA66" s="133">
        <v>53020</v>
      </c>
      <c r="AB66" s="131">
        <v>42416</v>
      </c>
      <c r="AC66" s="125">
        <f ca="1">Q66/OFFSET(Q66,0,1)</f>
        <v>1</v>
      </c>
      <c r="AE66"/>
      <c r="AF66" s="203"/>
    </row>
    <row r="67" spans="1:33" s="126" customFormat="1" ht="24" hidden="1" customHeight="1" x14ac:dyDescent="0.35">
      <c r="A67"/>
      <c r="B67"/>
      <c r="C67" s="9"/>
      <c r="D67" s="68"/>
      <c r="E67" s="69"/>
      <c r="F67" s="7"/>
      <c r="G67" s="18"/>
      <c r="H67" s="30">
        <f t="shared" si="2"/>
        <v>0</v>
      </c>
      <c r="I67" s="30">
        <f t="shared" si="2"/>
        <v>0</v>
      </c>
      <c r="J67" s="25"/>
      <c r="K67" s="65">
        <f t="shared" si="3"/>
        <v>0</v>
      </c>
      <c r="L67" s="65">
        <f t="shared" si="4"/>
        <v>0</v>
      </c>
      <c r="M67" s="18"/>
      <c r="N67" s="65">
        <f t="shared" si="5"/>
        <v>0</v>
      </c>
      <c r="O67" s="65">
        <f t="shared" si="6"/>
        <v>0</v>
      </c>
      <c r="P67" s="18"/>
      <c r="Q67" s="170">
        <v>0</v>
      </c>
      <c r="R67" s="170">
        <v>0</v>
      </c>
      <c r="S67" s="170">
        <v>0</v>
      </c>
      <c r="T67" s="170">
        <v>0</v>
      </c>
      <c r="U67" s="170">
        <v>0</v>
      </c>
      <c r="V67" s="165">
        <v>0</v>
      </c>
      <c r="W67" s="153"/>
      <c r="X67" s="153"/>
      <c r="Y67" s="153"/>
      <c r="Z67" s="133">
        <v>0</v>
      </c>
      <c r="AA67" s="133">
        <v>0</v>
      </c>
      <c r="AB67" s="127"/>
      <c r="AC67" s="125" t="e">
        <f ca="1">Q67/OFFSET(Q67,0,1)</f>
        <v>#DIV/0!</v>
      </c>
      <c r="AE67"/>
      <c r="AF67" s="213"/>
      <c r="AG67" s="214" t="s">
        <v>277</v>
      </c>
    </row>
    <row r="68" spans="1:33" s="126" customFormat="1" ht="24" customHeight="1" x14ac:dyDescent="0.35">
      <c r="A68" t="s">
        <v>58</v>
      </c>
      <c r="B68"/>
      <c r="C68" s="76" t="s">
        <v>27</v>
      </c>
      <c r="D68" s="74"/>
      <c r="E68" s="75"/>
      <c r="F68" s="73"/>
      <c r="G68" s="18"/>
      <c r="H68" s="30">
        <f t="shared" si="2"/>
        <v>0</v>
      </c>
      <c r="I68" s="30">
        <f t="shared" si="2"/>
        <v>0</v>
      </c>
      <c r="J68" s="25"/>
      <c r="K68" s="65">
        <f t="shared" si="3"/>
        <v>0</v>
      </c>
      <c r="L68" s="65">
        <f t="shared" si="4"/>
        <v>0</v>
      </c>
      <c r="M68" s="18"/>
      <c r="N68" s="65">
        <f t="shared" si="5"/>
        <v>0</v>
      </c>
      <c r="O68" s="65">
        <f t="shared" si="6"/>
        <v>0</v>
      </c>
      <c r="P68" s="18"/>
      <c r="Q68" s="170"/>
      <c r="R68" s="170"/>
      <c r="S68" s="170">
        <v>0</v>
      </c>
      <c r="T68" s="170">
        <v>0</v>
      </c>
      <c r="U68" s="170">
        <v>0</v>
      </c>
      <c r="V68" s="165">
        <v>0</v>
      </c>
      <c r="W68" s="153"/>
      <c r="X68" s="153"/>
      <c r="Y68" s="153"/>
      <c r="Z68" s="133"/>
      <c r="AA68" s="133"/>
      <c r="AB68" s="127"/>
      <c r="AC68" s="125"/>
      <c r="AE68"/>
      <c r="AF68" s="221">
        <v>23222.7</v>
      </c>
      <c r="AG68" s="215" t="s">
        <v>220</v>
      </c>
    </row>
    <row r="69" spans="1:33" s="126" customFormat="1" ht="24" customHeight="1" x14ac:dyDescent="0.35">
      <c r="A69" t="s">
        <v>58</v>
      </c>
      <c r="B69"/>
      <c r="C69" s="79" t="s">
        <v>290</v>
      </c>
      <c r="D69" s="80">
        <f t="shared" ref="D69:E74" si="17">H69</f>
        <v>84200</v>
      </c>
      <c r="E69" s="81">
        <f t="shared" si="17"/>
        <v>58900</v>
      </c>
      <c r="F69" s="10"/>
      <c r="G69" s="18"/>
      <c r="H69" s="30">
        <f t="shared" si="2"/>
        <v>84200</v>
      </c>
      <c r="I69" s="30">
        <f t="shared" si="2"/>
        <v>58900</v>
      </c>
      <c r="J69" s="25"/>
      <c r="K69" s="65">
        <f t="shared" si="3"/>
        <v>84118.22</v>
      </c>
      <c r="L69" s="65">
        <f t="shared" si="4"/>
        <v>58882.753999999994</v>
      </c>
      <c r="M69" s="18"/>
      <c r="N69" s="65">
        <f t="shared" si="5"/>
        <v>84118.22</v>
      </c>
      <c r="O69" s="65">
        <f t="shared" si="6"/>
        <v>58882.753999999994</v>
      </c>
      <c r="P69" s="18"/>
      <c r="Q69" s="243">
        <v>42059.11</v>
      </c>
      <c r="R69" s="243">
        <v>42059.11</v>
      </c>
      <c r="S69" s="225">
        <v>17766</v>
      </c>
      <c r="T69" s="225">
        <v>17766</v>
      </c>
      <c r="U69" s="170">
        <v>17766</v>
      </c>
      <c r="V69" s="165">
        <v>17766</v>
      </c>
      <c r="W69" s="154">
        <v>13160</v>
      </c>
      <c r="X69" s="159">
        <v>13160</v>
      </c>
      <c r="Y69" s="154">
        <v>10966</v>
      </c>
      <c r="Z69" s="138">
        <v>9535</v>
      </c>
      <c r="AA69" s="133">
        <v>9535</v>
      </c>
      <c r="AB69" s="131">
        <v>7628</v>
      </c>
      <c r="AC69" s="125">
        <f ca="1">Q69/OFFSET(Q69,0,1)</f>
        <v>1</v>
      </c>
      <c r="AE69"/>
      <c r="AF69" s="221">
        <v>44421.75</v>
      </c>
      <c r="AG69" s="215" t="s">
        <v>207</v>
      </c>
    </row>
    <row r="70" spans="1:33" s="126" customFormat="1" ht="24" customHeight="1" x14ac:dyDescent="0.35">
      <c r="A70" t="s">
        <v>58</v>
      </c>
      <c r="B70"/>
      <c r="C70" s="79" t="s">
        <v>291</v>
      </c>
      <c r="D70" s="80">
        <f t="shared" si="17"/>
        <v>117200</v>
      </c>
      <c r="E70" s="81">
        <f t="shared" si="17"/>
        <v>82100</v>
      </c>
      <c r="F70" s="10"/>
      <c r="G70" s="18"/>
      <c r="H70" s="30">
        <f t="shared" si="2"/>
        <v>117200</v>
      </c>
      <c r="I70" s="30">
        <f t="shared" si="2"/>
        <v>82100</v>
      </c>
      <c r="J70" s="25"/>
      <c r="K70" s="65">
        <f t="shared" si="3"/>
        <v>117159.84</v>
      </c>
      <c r="L70" s="65">
        <f t="shared" si="4"/>
        <v>82011.887999999992</v>
      </c>
      <c r="M70" s="18"/>
      <c r="N70" s="65">
        <f t="shared" si="5"/>
        <v>117159.84</v>
      </c>
      <c r="O70" s="65">
        <f t="shared" si="6"/>
        <v>82011.887999999992</v>
      </c>
      <c r="P70" s="18"/>
      <c r="Q70" s="243">
        <v>58579.92</v>
      </c>
      <c r="R70" s="243">
        <v>58579.92</v>
      </c>
      <c r="S70" s="225">
        <v>33250.5</v>
      </c>
      <c r="T70" s="225">
        <v>33250.5</v>
      </c>
      <c r="U70" s="170">
        <v>33250.5</v>
      </c>
      <c r="V70" s="165">
        <v>33250.5</v>
      </c>
      <c r="W70" s="154">
        <v>24630</v>
      </c>
      <c r="X70" s="159">
        <v>24630</v>
      </c>
      <c r="Y70" s="154">
        <v>20525</v>
      </c>
      <c r="Z70" s="138">
        <v>17847.5</v>
      </c>
      <c r="AA70" s="133">
        <v>17847.5</v>
      </c>
      <c r="AB70" s="131">
        <v>14278</v>
      </c>
      <c r="AC70" s="125">
        <f ca="1">Q70/OFFSET(Q70,0,1)</f>
        <v>1</v>
      </c>
      <c r="AE70"/>
      <c r="AF70" s="221">
        <v>55529.55</v>
      </c>
      <c r="AG70" s="215" t="s">
        <v>208</v>
      </c>
    </row>
    <row r="71" spans="1:33" s="126" customFormat="1" ht="24" customHeight="1" x14ac:dyDescent="0.35">
      <c r="A71" t="s">
        <v>58</v>
      </c>
      <c r="B71"/>
      <c r="C71" s="79" t="s">
        <v>292</v>
      </c>
      <c r="D71" s="80">
        <f t="shared" si="17"/>
        <v>128900</v>
      </c>
      <c r="E71" s="81">
        <f t="shared" si="17"/>
        <v>90300</v>
      </c>
      <c r="F71" s="10"/>
      <c r="G71" s="18"/>
      <c r="H71" s="30">
        <f t="shared" ref="H71:I121" si="18">MROUND(K71+48,100)</f>
        <v>128900</v>
      </c>
      <c r="I71" s="30">
        <f t="shared" si="18"/>
        <v>90300</v>
      </c>
      <c r="J71" s="25"/>
      <c r="K71" s="65">
        <f t="shared" si="3"/>
        <v>128878.2</v>
      </c>
      <c r="L71" s="65">
        <f t="shared" si="4"/>
        <v>90214.739999999991</v>
      </c>
      <c r="M71" s="18"/>
      <c r="N71" s="65">
        <f t="shared" si="5"/>
        <v>128878.2</v>
      </c>
      <c r="O71" s="65">
        <f t="shared" si="6"/>
        <v>90214.739999999991</v>
      </c>
      <c r="P71" s="18"/>
      <c r="Q71" s="243">
        <v>64439.1</v>
      </c>
      <c r="R71" s="243">
        <v>64439.1</v>
      </c>
      <c r="S71" s="225">
        <v>46307.700000000004</v>
      </c>
      <c r="T71" s="225">
        <v>46307.700000000004</v>
      </c>
      <c r="U71" s="170">
        <v>46307.700000000004</v>
      </c>
      <c r="V71" s="165">
        <v>46307.700000000004</v>
      </c>
      <c r="W71" s="154">
        <v>34302</v>
      </c>
      <c r="X71" s="159">
        <v>34302</v>
      </c>
      <c r="Y71" s="154">
        <v>28585</v>
      </c>
      <c r="Z71" s="138">
        <v>24856.25</v>
      </c>
      <c r="AA71" s="133">
        <v>24856.25</v>
      </c>
      <c r="AB71" s="131">
        <v>19885</v>
      </c>
      <c r="AC71" s="125">
        <f ca="1">Q71/OFFSET(Q71,0,1)</f>
        <v>1</v>
      </c>
      <c r="AE71"/>
      <c r="AF71" s="221">
        <v>87720.3</v>
      </c>
      <c r="AG71" s="215" t="s">
        <v>209</v>
      </c>
    </row>
    <row r="72" spans="1:33" s="126" customFormat="1" ht="15.6" customHeight="1" x14ac:dyDescent="0.35">
      <c r="A72" t="s">
        <v>58</v>
      </c>
      <c r="B72"/>
      <c r="C72" s="1"/>
      <c r="D72" s="68"/>
      <c r="E72" s="69"/>
      <c r="F72" s="10"/>
      <c r="G72" s="18"/>
      <c r="H72" s="30">
        <f t="shared" si="18"/>
        <v>0</v>
      </c>
      <c r="I72" s="30">
        <f t="shared" si="18"/>
        <v>0</v>
      </c>
      <c r="J72" s="25"/>
      <c r="K72" s="65">
        <f t="shared" si="3"/>
        <v>0</v>
      </c>
      <c r="L72" s="65">
        <f t="shared" si="4"/>
        <v>0</v>
      </c>
      <c r="M72" s="18"/>
      <c r="N72" s="65">
        <f t="shared" si="5"/>
        <v>0</v>
      </c>
      <c r="O72" s="65">
        <f t="shared" si="6"/>
        <v>0</v>
      </c>
      <c r="P72" s="18"/>
      <c r="Q72" s="170"/>
      <c r="R72" s="170"/>
      <c r="S72" s="170"/>
      <c r="T72" s="170">
        <v>0</v>
      </c>
      <c r="U72" s="170">
        <v>0</v>
      </c>
      <c r="V72" s="165">
        <v>0</v>
      </c>
      <c r="W72" s="153"/>
      <c r="X72" s="153"/>
      <c r="Y72" s="153"/>
      <c r="Z72" s="133">
        <v>0</v>
      </c>
      <c r="AA72" s="133">
        <v>0</v>
      </c>
      <c r="AB72" s="127"/>
      <c r="AC72" s="125"/>
      <c r="AE72"/>
      <c r="AF72" s="203"/>
    </row>
    <row r="73" spans="1:33" s="126" customFormat="1" ht="24" customHeight="1" thickBot="1" x14ac:dyDescent="0.4">
      <c r="A73" t="s">
        <v>58</v>
      </c>
      <c r="B73"/>
      <c r="C73" s="76" t="s">
        <v>31</v>
      </c>
      <c r="D73" s="74"/>
      <c r="E73" s="75"/>
      <c r="F73" s="77"/>
      <c r="G73" s="18"/>
      <c r="H73" s="30">
        <f t="shared" si="18"/>
        <v>0</v>
      </c>
      <c r="I73" s="30">
        <f t="shared" si="18"/>
        <v>0</v>
      </c>
      <c r="J73" s="25"/>
      <c r="K73" s="65">
        <f t="shared" si="3"/>
        <v>0</v>
      </c>
      <c r="L73" s="65">
        <f t="shared" si="4"/>
        <v>0</v>
      </c>
      <c r="M73" s="18"/>
      <c r="N73" s="65">
        <f t="shared" si="5"/>
        <v>0</v>
      </c>
      <c r="O73" s="65">
        <f t="shared" si="6"/>
        <v>0</v>
      </c>
      <c r="P73" s="18"/>
      <c r="Q73" s="170"/>
      <c r="R73" s="170"/>
      <c r="S73" s="170"/>
      <c r="T73" s="170">
        <v>0</v>
      </c>
      <c r="U73" s="170">
        <v>0</v>
      </c>
      <c r="V73" s="165">
        <v>0</v>
      </c>
      <c r="W73" s="153"/>
      <c r="X73" s="153"/>
      <c r="Y73" s="153"/>
      <c r="Z73" s="133"/>
      <c r="AA73" s="133"/>
      <c r="AB73" s="127"/>
      <c r="AC73" s="125"/>
      <c r="AE73"/>
      <c r="AF73" s="203"/>
    </row>
    <row r="74" spans="1:33" s="126" customFormat="1" ht="24" customHeight="1" x14ac:dyDescent="0.35">
      <c r="A74" t="s">
        <v>58</v>
      </c>
      <c r="B74"/>
      <c r="C74" s="86" t="s">
        <v>32</v>
      </c>
      <c r="D74" s="80">
        <f t="shared" si="17"/>
        <v>110300</v>
      </c>
      <c r="E74" s="81">
        <f t="shared" si="17"/>
        <v>77200</v>
      </c>
      <c r="F74" s="5"/>
      <c r="G74" s="18"/>
      <c r="H74" s="30">
        <f t="shared" si="18"/>
        <v>110300</v>
      </c>
      <c r="I74" s="30">
        <f t="shared" si="18"/>
        <v>77200</v>
      </c>
      <c r="J74" s="25"/>
      <c r="K74" s="65">
        <f t="shared" ref="K74:K121" si="19">N74*$K$5</f>
        <v>110280</v>
      </c>
      <c r="L74" s="65">
        <f t="shared" ref="L74:L121" si="20">O74*$L$5</f>
        <v>77196</v>
      </c>
      <c r="M74" s="18"/>
      <c r="N74" s="65">
        <f t="shared" ref="N74:N121" si="21">Q74*$N$5</f>
        <v>110280</v>
      </c>
      <c r="O74" s="65">
        <f t="shared" ref="O74:O121" si="22">Q74*$O$5</f>
        <v>77196</v>
      </c>
      <c r="P74" s="18"/>
      <c r="Q74" s="243">
        <v>55140</v>
      </c>
      <c r="R74" s="243">
        <v>55140</v>
      </c>
      <c r="S74" s="225">
        <v>43588.800000000003</v>
      </c>
      <c r="T74" s="225">
        <v>43588.800000000003</v>
      </c>
      <c r="U74" s="170">
        <v>43588.800000000003</v>
      </c>
      <c r="V74" s="165">
        <v>43588.800000000003</v>
      </c>
      <c r="W74" s="154">
        <v>32288</v>
      </c>
      <c r="X74" s="159">
        <v>32288</v>
      </c>
      <c r="Y74" s="154">
        <v>26906</v>
      </c>
      <c r="Z74" s="138">
        <v>23396.25</v>
      </c>
      <c r="AA74" s="133">
        <v>23396.25</v>
      </c>
      <c r="AB74" s="131">
        <v>18717</v>
      </c>
      <c r="AC74" s="125">
        <f ca="1">Q74/OFFSET(Q74,0,1)</f>
        <v>1</v>
      </c>
      <c r="AE74"/>
      <c r="AF74" s="216"/>
      <c r="AG74" s="217" t="s">
        <v>236</v>
      </c>
    </row>
    <row r="75" spans="1:33" s="126" customFormat="1" ht="24" customHeight="1" x14ac:dyDescent="0.35">
      <c r="A75"/>
      <c r="B75"/>
      <c r="C75" s="149"/>
      <c r="D75" s="93"/>
      <c r="E75" s="94"/>
      <c r="F75" s="5"/>
      <c r="G75" s="18"/>
      <c r="H75" s="30">
        <f t="shared" si="18"/>
        <v>0</v>
      </c>
      <c r="I75" s="30">
        <f t="shared" si="18"/>
        <v>0</v>
      </c>
      <c r="J75" s="25"/>
      <c r="K75" s="65"/>
      <c r="L75" s="65"/>
      <c r="M75" s="18"/>
      <c r="N75" s="65"/>
      <c r="O75" s="65"/>
      <c r="P75" s="18"/>
      <c r="Q75" s="170"/>
      <c r="R75" s="170"/>
      <c r="S75" s="170"/>
      <c r="T75" s="170">
        <v>0</v>
      </c>
      <c r="U75" s="170">
        <v>0</v>
      </c>
      <c r="V75" s="165">
        <v>0</v>
      </c>
      <c r="W75" s="153"/>
      <c r="X75" s="153"/>
      <c r="Y75" s="153"/>
      <c r="Z75" s="133">
        <v>0</v>
      </c>
      <c r="AA75" s="133">
        <v>0</v>
      </c>
      <c r="AB75" s="127"/>
      <c r="AC75" s="125"/>
      <c r="AE75"/>
      <c r="AF75" s="222">
        <v>22876</v>
      </c>
      <c r="AG75" s="218" t="s">
        <v>107</v>
      </c>
    </row>
    <row r="76" spans="1:33" s="126" customFormat="1" ht="24" customHeight="1" x14ac:dyDescent="0.35">
      <c r="A76" t="s">
        <v>58</v>
      </c>
      <c r="B76"/>
      <c r="C76" s="76" t="s">
        <v>33</v>
      </c>
      <c r="D76" s="74"/>
      <c r="E76" s="75"/>
      <c r="F76" s="77"/>
      <c r="G76" s="18"/>
      <c r="H76" s="30">
        <f t="shared" si="18"/>
        <v>0</v>
      </c>
      <c r="I76" s="30">
        <f t="shared" si="18"/>
        <v>0</v>
      </c>
      <c r="J76" s="25"/>
      <c r="K76" s="65">
        <f t="shared" si="19"/>
        <v>0</v>
      </c>
      <c r="L76" s="65">
        <f t="shared" si="20"/>
        <v>0</v>
      </c>
      <c r="M76" s="18"/>
      <c r="N76" s="65">
        <f t="shared" si="21"/>
        <v>0</v>
      </c>
      <c r="O76" s="65">
        <f t="shared" si="22"/>
        <v>0</v>
      </c>
      <c r="P76" s="18"/>
      <c r="Q76" s="170"/>
      <c r="R76" s="170"/>
      <c r="S76" s="170"/>
      <c r="T76" s="170">
        <v>0</v>
      </c>
      <c r="U76" s="170">
        <v>0</v>
      </c>
      <c r="V76" s="165">
        <v>0</v>
      </c>
      <c r="W76" s="153"/>
      <c r="X76" s="153"/>
      <c r="Y76" s="153"/>
      <c r="Z76" s="133"/>
      <c r="AA76" s="133"/>
      <c r="AB76" s="127"/>
      <c r="AC76" s="125"/>
      <c r="AE76"/>
      <c r="AF76" s="222">
        <v>23967</v>
      </c>
      <c r="AG76" s="218" t="s">
        <v>108</v>
      </c>
    </row>
    <row r="77" spans="1:33" s="126" customFormat="1" ht="24" customHeight="1" x14ac:dyDescent="0.35">
      <c r="A77" t="s">
        <v>58</v>
      </c>
      <c r="B77"/>
      <c r="C77" s="86" t="s">
        <v>64</v>
      </c>
      <c r="D77" s="80">
        <f t="shared" ref="D77:E90" si="23">H77</f>
        <v>137700</v>
      </c>
      <c r="E77" s="81">
        <f t="shared" si="23"/>
        <v>96400</v>
      </c>
      <c r="F77" s="5"/>
      <c r="G77" s="18"/>
      <c r="H77" s="30">
        <f t="shared" si="18"/>
        <v>137700</v>
      </c>
      <c r="I77" s="30">
        <f t="shared" si="18"/>
        <v>96400</v>
      </c>
      <c r="J77" s="25"/>
      <c r="K77" s="65">
        <f t="shared" si="19"/>
        <v>137630</v>
      </c>
      <c r="L77" s="65">
        <f t="shared" si="20"/>
        <v>96341</v>
      </c>
      <c r="M77" s="18"/>
      <c r="N77" s="65">
        <f t="shared" si="21"/>
        <v>137630</v>
      </c>
      <c r="O77" s="65">
        <f t="shared" si="22"/>
        <v>96341</v>
      </c>
      <c r="P77" s="18"/>
      <c r="Q77" s="243">
        <v>68815</v>
      </c>
      <c r="R77" s="243">
        <v>68815</v>
      </c>
      <c r="S77" s="225">
        <v>54399</v>
      </c>
      <c r="T77" s="225">
        <v>54399</v>
      </c>
      <c r="U77" s="170">
        <v>54398.25</v>
      </c>
      <c r="V77" s="165">
        <v>54398.25</v>
      </c>
      <c r="W77" s="154">
        <v>40295</v>
      </c>
      <c r="X77" s="159">
        <v>40295</v>
      </c>
      <c r="Y77" s="154">
        <v>33579</v>
      </c>
      <c r="Z77" s="138">
        <v>29198.75</v>
      </c>
      <c r="AA77" s="133">
        <v>29198.75</v>
      </c>
      <c r="AB77" s="131">
        <v>23359</v>
      </c>
      <c r="AC77" s="125">
        <f ca="1">Q77/OFFSET(Q77,0,1)</f>
        <v>1</v>
      </c>
      <c r="AE77"/>
      <c r="AF77" s="222">
        <v>31818</v>
      </c>
      <c r="AG77" s="218" t="s">
        <v>159</v>
      </c>
    </row>
    <row r="78" spans="1:33" s="126" customFormat="1" ht="24" customHeight="1" x14ac:dyDescent="0.35">
      <c r="A78" t="s">
        <v>58</v>
      </c>
      <c r="B78"/>
      <c r="C78" s="16"/>
      <c r="D78" s="68"/>
      <c r="E78" s="69"/>
      <c r="F78" s="5"/>
      <c r="G78" s="18"/>
      <c r="H78" s="30">
        <f t="shared" si="18"/>
        <v>0</v>
      </c>
      <c r="I78" s="30">
        <f t="shared" si="18"/>
        <v>0</v>
      </c>
      <c r="J78" s="25"/>
      <c r="K78" s="65">
        <f t="shared" si="19"/>
        <v>0</v>
      </c>
      <c r="L78" s="65">
        <f t="shared" si="20"/>
        <v>0</v>
      </c>
      <c r="M78" s="18"/>
      <c r="N78" s="65">
        <f t="shared" si="21"/>
        <v>0</v>
      </c>
      <c r="O78" s="65">
        <f t="shared" si="22"/>
        <v>0</v>
      </c>
      <c r="P78" s="18"/>
      <c r="Q78" s="170"/>
      <c r="R78" s="170"/>
      <c r="S78" s="170"/>
      <c r="T78" s="170">
        <v>0</v>
      </c>
      <c r="U78" s="170">
        <v>0</v>
      </c>
      <c r="V78" s="165">
        <v>0</v>
      </c>
      <c r="W78" s="153"/>
      <c r="X78" s="153"/>
      <c r="Y78" s="153"/>
      <c r="Z78" s="133">
        <v>0</v>
      </c>
      <c r="AA78" s="133">
        <v>0</v>
      </c>
      <c r="AB78" s="127"/>
      <c r="AC78" s="125"/>
      <c r="AE78"/>
      <c r="AF78" s="222">
        <v>33428</v>
      </c>
      <c r="AG78" s="218" t="s">
        <v>158</v>
      </c>
    </row>
    <row r="79" spans="1:33" s="126" customFormat="1" ht="24" hidden="1" customHeight="1" x14ac:dyDescent="0.35">
      <c r="A79" t="s">
        <v>58</v>
      </c>
      <c r="B79"/>
      <c r="C79" s="76" t="s">
        <v>34</v>
      </c>
      <c r="D79" s="74"/>
      <c r="E79" s="75"/>
      <c r="F79" s="77"/>
      <c r="G79" s="18"/>
      <c r="H79" s="30">
        <f t="shared" si="18"/>
        <v>0</v>
      </c>
      <c r="I79" s="30">
        <f t="shared" si="18"/>
        <v>0</v>
      </c>
      <c r="J79" s="25"/>
      <c r="K79" s="65">
        <f t="shared" si="19"/>
        <v>0</v>
      </c>
      <c r="L79" s="65">
        <f t="shared" si="20"/>
        <v>0</v>
      </c>
      <c r="M79" s="18"/>
      <c r="N79" s="65">
        <f t="shared" si="21"/>
        <v>0</v>
      </c>
      <c r="O79" s="65">
        <f t="shared" si="22"/>
        <v>0</v>
      </c>
      <c r="P79" s="18"/>
      <c r="Q79" s="170"/>
      <c r="R79" s="170"/>
      <c r="S79" s="170"/>
      <c r="T79" s="170">
        <v>0</v>
      </c>
      <c r="U79" s="170">
        <v>0</v>
      </c>
      <c r="V79" s="165">
        <v>0</v>
      </c>
      <c r="W79" s="153"/>
      <c r="X79" s="153"/>
      <c r="Y79" s="153"/>
      <c r="Z79" s="133"/>
      <c r="AA79" s="133"/>
      <c r="AB79" s="127"/>
      <c r="AC79" s="125"/>
      <c r="AE79"/>
      <c r="AF79" s="222">
        <v>36681</v>
      </c>
      <c r="AG79" s="218" t="s">
        <v>160</v>
      </c>
    </row>
    <row r="80" spans="1:33" s="126" customFormat="1" ht="24" hidden="1" customHeight="1" x14ac:dyDescent="0.35">
      <c r="A80" t="s">
        <v>74</v>
      </c>
      <c r="B80"/>
      <c r="C80" s="79" t="s">
        <v>35</v>
      </c>
      <c r="D80" s="80"/>
      <c r="E80" s="81"/>
      <c r="F80" s="11"/>
      <c r="G80" s="18"/>
      <c r="H80" s="30">
        <f t="shared" si="18"/>
        <v>0</v>
      </c>
      <c r="I80" s="30">
        <f t="shared" si="18"/>
        <v>0</v>
      </c>
      <c r="J80" s="25"/>
      <c r="K80" s="65">
        <f t="shared" si="19"/>
        <v>0</v>
      </c>
      <c r="L80" s="65">
        <f t="shared" si="20"/>
        <v>0</v>
      </c>
      <c r="M80" s="18"/>
      <c r="N80" s="65">
        <f t="shared" si="21"/>
        <v>0</v>
      </c>
      <c r="O80" s="65">
        <f t="shared" si="22"/>
        <v>0</v>
      </c>
      <c r="P80" s="18"/>
      <c r="Q80" s="170"/>
      <c r="R80" s="170"/>
      <c r="S80" s="170"/>
      <c r="T80" s="170">
        <v>0</v>
      </c>
      <c r="U80" s="170">
        <v>0</v>
      </c>
      <c r="V80" s="165">
        <v>0</v>
      </c>
      <c r="W80" s="153">
        <v>0</v>
      </c>
      <c r="X80" s="153">
        <v>0</v>
      </c>
      <c r="Y80" s="153">
        <v>0</v>
      </c>
      <c r="Z80" s="133">
        <v>0</v>
      </c>
      <c r="AA80" s="133">
        <v>0</v>
      </c>
      <c r="AB80" s="127"/>
      <c r="AC80" s="125"/>
      <c r="AE80"/>
      <c r="AF80" s="222">
        <v>51632</v>
      </c>
      <c r="AG80" s="218" t="s">
        <v>161</v>
      </c>
    </row>
    <row r="81" spans="1:33" s="126" customFormat="1" ht="24" hidden="1" customHeight="1" x14ac:dyDescent="0.35">
      <c r="A81" t="s">
        <v>74</v>
      </c>
      <c r="B81"/>
      <c r="C81" s="79" t="s">
        <v>36</v>
      </c>
      <c r="D81" s="80">
        <f t="shared" si="23"/>
        <v>0</v>
      </c>
      <c r="E81" s="81">
        <f t="shared" si="23"/>
        <v>0</v>
      </c>
      <c r="F81" s="11"/>
      <c r="G81" s="18"/>
      <c r="H81" s="30">
        <f t="shared" si="18"/>
        <v>0</v>
      </c>
      <c r="I81" s="30">
        <f t="shared" si="18"/>
        <v>0</v>
      </c>
      <c r="J81" s="25"/>
      <c r="K81" s="65">
        <f t="shared" si="19"/>
        <v>0</v>
      </c>
      <c r="L81" s="65">
        <f t="shared" si="20"/>
        <v>0</v>
      </c>
      <c r="M81" s="18"/>
      <c r="N81" s="65">
        <f t="shared" si="21"/>
        <v>0</v>
      </c>
      <c r="O81" s="65">
        <f t="shared" si="22"/>
        <v>0</v>
      </c>
      <c r="P81" s="18"/>
      <c r="Q81" s="170"/>
      <c r="R81" s="170"/>
      <c r="S81" s="170"/>
      <c r="T81" s="170">
        <v>27549.72</v>
      </c>
      <c r="U81" s="170">
        <v>27549.72</v>
      </c>
      <c r="V81" s="165">
        <v>27549.72</v>
      </c>
      <c r="W81" s="159">
        <v>20407.2</v>
      </c>
      <c r="X81" s="159">
        <v>20407.2</v>
      </c>
      <c r="Y81" s="154">
        <v>17006</v>
      </c>
      <c r="Z81" s="138">
        <v>14787.5</v>
      </c>
      <c r="AA81" s="133">
        <v>14787.5</v>
      </c>
      <c r="AB81" s="131">
        <v>11830</v>
      </c>
      <c r="AC81" s="125"/>
      <c r="AE81"/>
      <c r="AF81" s="222">
        <v>53186</v>
      </c>
      <c r="AG81" s="218" t="s">
        <v>179</v>
      </c>
    </row>
    <row r="82" spans="1:33" s="126" customFormat="1" ht="24" hidden="1" customHeight="1" x14ac:dyDescent="0.35">
      <c r="A82" t="s">
        <v>74</v>
      </c>
      <c r="B82"/>
      <c r="C82" s="79" t="s">
        <v>37</v>
      </c>
      <c r="D82" s="80"/>
      <c r="E82" s="81"/>
      <c r="F82" s="11"/>
      <c r="G82" s="18"/>
      <c r="H82" s="30">
        <f t="shared" si="18"/>
        <v>0</v>
      </c>
      <c r="I82" s="30">
        <f t="shared" si="18"/>
        <v>0</v>
      </c>
      <c r="J82" s="25"/>
      <c r="K82" s="65">
        <f t="shared" si="19"/>
        <v>0</v>
      </c>
      <c r="L82" s="65">
        <f t="shared" si="20"/>
        <v>0</v>
      </c>
      <c r="M82" s="18"/>
      <c r="N82" s="65">
        <f t="shared" si="21"/>
        <v>0</v>
      </c>
      <c r="O82" s="65">
        <f t="shared" si="22"/>
        <v>0</v>
      </c>
      <c r="P82" s="18"/>
      <c r="Q82" s="170"/>
      <c r="R82" s="170"/>
      <c r="S82" s="170"/>
      <c r="T82" s="170">
        <v>0</v>
      </c>
      <c r="U82" s="170">
        <v>0</v>
      </c>
      <c r="V82" s="165">
        <v>0</v>
      </c>
      <c r="W82" s="153">
        <v>0</v>
      </c>
      <c r="X82" s="153">
        <v>0</v>
      </c>
      <c r="Y82" s="153">
        <v>0</v>
      </c>
      <c r="Z82" s="133">
        <v>0</v>
      </c>
      <c r="AA82" s="133">
        <v>0</v>
      </c>
      <c r="AB82" s="127"/>
      <c r="AC82" s="125"/>
      <c r="AE82"/>
      <c r="AF82" s="203"/>
    </row>
    <row r="83" spans="1:33" s="126" customFormat="1" ht="24" hidden="1" customHeight="1" x14ac:dyDescent="0.35">
      <c r="A83" t="s">
        <v>58</v>
      </c>
      <c r="B83"/>
      <c r="C83" s="1"/>
      <c r="D83" s="68"/>
      <c r="E83" s="69"/>
      <c r="F83" s="11"/>
      <c r="G83" s="18"/>
      <c r="H83" s="30">
        <f t="shared" si="18"/>
        <v>0</v>
      </c>
      <c r="I83" s="30">
        <f t="shared" si="18"/>
        <v>0</v>
      </c>
      <c r="J83" s="25"/>
      <c r="K83" s="65">
        <f t="shared" si="19"/>
        <v>0</v>
      </c>
      <c r="L83" s="65">
        <f t="shared" si="20"/>
        <v>0</v>
      </c>
      <c r="M83" s="18"/>
      <c r="N83" s="65">
        <f t="shared" si="21"/>
        <v>0</v>
      </c>
      <c r="O83" s="65">
        <f t="shared" si="22"/>
        <v>0</v>
      </c>
      <c r="P83" s="18"/>
      <c r="Q83" s="170"/>
      <c r="R83" s="170"/>
      <c r="S83" s="170"/>
      <c r="T83" s="170">
        <v>0</v>
      </c>
      <c r="U83" s="170">
        <v>0</v>
      </c>
      <c r="V83" s="165">
        <v>0</v>
      </c>
      <c r="W83" s="153"/>
      <c r="X83" s="153"/>
      <c r="Y83" s="153"/>
      <c r="Z83" s="133">
        <v>0</v>
      </c>
      <c r="AA83" s="133">
        <v>0</v>
      </c>
      <c r="AB83" s="127"/>
      <c r="AC83" s="125"/>
      <c r="AE83"/>
      <c r="AF83" s="203"/>
    </row>
    <row r="84" spans="1:33" s="126" customFormat="1" ht="24" customHeight="1" x14ac:dyDescent="0.35">
      <c r="A84" t="s">
        <v>58</v>
      </c>
      <c r="B84"/>
      <c r="C84" s="76" t="s">
        <v>94</v>
      </c>
      <c r="D84" s="74"/>
      <c r="E84" s="75"/>
      <c r="F84" s="73"/>
      <c r="G84" s="18"/>
      <c r="H84" s="30">
        <f t="shared" si="18"/>
        <v>0</v>
      </c>
      <c r="I84" s="30">
        <f t="shared" si="18"/>
        <v>0</v>
      </c>
      <c r="J84" s="25"/>
      <c r="K84" s="65">
        <f t="shared" si="19"/>
        <v>0</v>
      </c>
      <c r="L84" s="65">
        <f t="shared" si="20"/>
        <v>0</v>
      </c>
      <c r="M84" s="18"/>
      <c r="N84" s="65">
        <f t="shared" si="21"/>
        <v>0</v>
      </c>
      <c r="O84" s="65">
        <f t="shared" si="22"/>
        <v>0</v>
      </c>
      <c r="P84" s="18"/>
      <c r="Q84" s="170"/>
      <c r="R84" s="170"/>
      <c r="S84" s="170"/>
      <c r="T84" s="170">
        <v>0</v>
      </c>
      <c r="U84" s="170">
        <v>0</v>
      </c>
      <c r="V84" s="165">
        <v>0</v>
      </c>
      <c r="W84" s="153"/>
      <c r="X84" s="153"/>
      <c r="Y84" s="153"/>
      <c r="Z84" s="133"/>
      <c r="AA84" s="133"/>
      <c r="AB84" s="127"/>
      <c r="AC84" s="125"/>
      <c r="AE84"/>
      <c r="AF84" s="203"/>
    </row>
    <row r="85" spans="1:33" s="126" customFormat="1" ht="24" customHeight="1" x14ac:dyDescent="0.35">
      <c r="A85" t="s">
        <v>58</v>
      </c>
      <c r="B85"/>
      <c r="C85" s="85" t="s">
        <v>38</v>
      </c>
      <c r="D85" s="80">
        <f t="shared" si="23"/>
        <v>82000</v>
      </c>
      <c r="E85" s="81">
        <f t="shared" si="23"/>
        <v>57400</v>
      </c>
      <c r="F85" s="11"/>
      <c r="G85" s="18"/>
      <c r="H85" s="30">
        <f t="shared" si="18"/>
        <v>82000</v>
      </c>
      <c r="I85" s="30">
        <f t="shared" si="18"/>
        <v>57400</v>
      </c>
      <c r="J85" s="25"/>
      <c r="K85" s="65">
        <f t="shared" si="19"/>
        <v>81946</v>
      </c>
      <c r="L85" s="65">
        <f t="shared" si="20"/>
        <v>57362.2</v>
      </c>
      <c r="M85" s="18"/>
      <c r="N85" s="65">
        <f t="shared" si="21"/>
        <v>81946</v>
      </c>
      <c r="O85" s="65">
        <f t="shared" si="22"/>
        <v>57362.2</v>
      </c>
      <c r="P85" s="18"/>
      <c r="Q85" s="243">
        <v>40973</v>
      </c>
      <c r="R85" s="243">
        <v>40973</v>
      </c>
      <c r="S85" s="225">
        <v>32390</v>
      </c>
      <c r="T85" s="225">
        <v>32390</v>
      </c>
      <c r="U85" s="170">
        <v>32389.200000000001</v>
      </c>
      <c r="V85" s="165">
        <v>32389.200000000001</v>
      </c>
      <c r="W85" s="154">
        <v>23992</v>
      </c>
      <c r="X85" s="159">
        <v>23992</v>
      </c>
      <c r="Y85" s="154">
        <v>19993</v>
      </c>
      <c r="Z85" s="138">
        <v>17385</v>
      </c>
      <c r="AA85" s="133">
        <v>17385</v>
      </c>
      <c r="AB85" s="131">
        <v>13908</v>
      </c>
      <c r="AC85" s="125">
        <f t="shared" ref="AC85:AC90" ca="1" si="24">Q85/OFFSET(Q85,0,1)</f>
        <v>1</v>
      </c>
      <c r="AE85"/>
      <c r="AF85" s="203"/>
    </row>
    <row r="86" spans="1:33" s="126" customFormat="1" ht="24" customHeight="1" x14ac:dyDescent="0.35">
      <c r="A86" t="s">
        <v>58</v>
      </c>
      <c r="B86"/>
      <c r="C86" s="85" t="s">
        <v>39</v>
      </c>
      <c r="D86" s="80">
        <f t="shared" si="23"/>
        <v>112200</v>
      </c>
      <c r="E86" s="81">
        <f t="shared" si="23"/>
        <v>78600</v>
      </c>
      <c r="F86" s="11"/>
      <c r="G86" s="18"/>
      <c r="H86" s="30">
        <f t="shared" si="18"/>
        <v>112200</v>
      </c>
      <c r="I86" s="30">
        <f t="shared" si="18"/>
        <v>78600</v>
      </c>
      <c r="J86" s="25"/>
      <c r="K86" s="65">
        <f t="shared" si="19"/>
        <v>112192</v>
      </c>
      <c r="L86" s="65">
        <f t="shared" si="20"/>
        <v>78534.399999999994</v>
      </c>
      <c r="M86" s="18"/>
      <c r="N86" s="65">
        <f t="shared" si="21"/>
        <v>112192</v>
      </c>
      <c r="O86" s="65">
        <f t="shared" si="22"/>
        <v>78534.399999999994</v>
      </c>
      <c r="P86" s="18"/>
      <c r="Q86" s="243">
        <v>56096</v>
      </c>
      <c r="R86" s="243">
        <v>56096</v>
      </c>
      <c r="S86" s="225">
        <v>44344.800000000003</v>
      </c>
      <c r="T86" s="225">
        <v>44344.800000000003</v>
      </c>
      <c r="U86" s="170">
        <v>44344.800000000003</v>
      </c>
      <c r="V86" s="165">
        <v>44344.800000000003</v>
      </c>
      <c r="W86" s="154">
        <v>32848</v>
      </c>
      <c r="X86" s="159">
        <v>32848</v>
      </c>
      <c r="Y86" s="154">
        <v>27373</v>
      </c>
      <c r="Z86" s="138">
        <v>23802.5</v>
      </c>
      <c r="AA86" s="133">
        <v>23802.5</v>
      </c>
      <c r="AB86" s="131">
        <v>19042</v>
      </c>
      <c r="AC86" s="125">
        <f t="shared" ca="1" si="24"/>
        <v>1</v>
      </c>
      <c r="AE86"/>
      <c r="AF86" s="203"/>
    </row>
    <row r="87" spans="1:33" s="126" customFormat="1" ht="24" customHeight="1" x14ac:dyDescent="0.35">
      <c r="A87" t="s">
        <v>58</v>
      </c>
      <c r="B87"/>
      <c r="C87" s="85" t="s">
        <v>40</v>
      </c>
      <c r="D87" s="80">
        <f t="shared" si="23"/>
        <v>190600</v>
      </c>
      <c r="E87" s="81">
        <f t="shared" si="23"/>
        <v>133500</v>
      </c>
      <c r="F87" s="11"/>
      <c r="G87" s="18"/>
      <c r="H87" s="30">
        <f t="shared" si="18"/>
        <v>190600</v>
      </c>
      <c r="I87" s="30">
        <f t="shared" si="18"/>
        <v>133500</v>
      </c>
      <c r="J87" s="25"/>
      <c r="K87" s="65">
        <f t="shared" si="19"/>
        <v>190580</v>
      </c>
      <c r="L87" s="65">
        <f t="shared" si="20"/>
        <v>133406</v>
      </c>
      <c r="M87" s="18"/>
      <c r="N87" s="65">
        <f t="shared" si="21"/>
        <v>190580</v>
      </c>
      <c r="O87" s="65">
        <f t="shared" si="22"/>
        <v>133406</v>
      </c>
      <c r="P87" s="18"/>
      <c r="Q87" s="243">
        <v>95290</v>
      </c>
      <c r="R87" s="243">
        <v>95290</v>
      </c>
      <c r="S87" s="225">
        <v>75328</v>
      </c>
      <c r="T87" s="225">
        <v>75328</v>
      </c>
      <c r="U87" s="170">
        <v>75327.3</v>
      </c>
      <c r="V87" s="165">
        <v>75327.3</v>
      </c>
      <c r="W87" s="154">
        <v>55798</v>
      </c>
      <c r="X87" s="159">
        <v>55798</v>
      </c>
      <c r="Y87" s="154">
        <v>46498</v>
      </c>
      <c r="Z87" s="138">
        <v>40432.5</v>
      </c>
      <c r="AA87" s="133">
        <v>40432.5</v>
      </c>
      <c r="AB87" s="131">
        <v>32346</v>
      </c>
      <c r="AC87" s="125">
        <f t="shared" ca="1" si="24"/>
        <v>1</v>
      </c>
      <c r="AE87"/>
      <c r="AF87" s="203"/>
    </row>
    <row r="88" spans="1:33" s="126" customFormat="1" ht="24" customHeight="1" x14ac:dyDescent="0.35">
      <c r="A88" t="s">
        <v>58</v>
      </c>
      <c r="B88"/>
      <c r="C88" s="85" t="s">
        <v>41</v>
      </c>
      <c r="D88" s="80">
        <f t="shared" si="23"/>
        <v>222000</v>
      </c>
      <c r="E88" s="81">
        <f t="shared" si="23"/>
        <v>155400</v>
      </c>
      <c r="F88" s="11"/>
      <c r="G88" s="18"/>
      <c r="H88" s="30">
        <f t="shared" si="18"/>
        <v>222000</v>
      </c>
      <c r="I88" s="30">
        <f t="shared" si="18"/>
        <v>155400</v>
      </c>
      <c r="J88" s="25"/>
      <c r="K88" s="65">
        <f t="shared" si="19"/>
        <v>221934</v>
      </c>
      <c r="L88" s="65">
        <f t="shared" si="20"/>
        <v>155353.79999999999</v>
      </c>
      <c r="M88" s="18"/>
      <c r="N88" s="65">
        <f t="shared" si="21"/>
        <v>221934</v>
      </c>
      <c r="O88" s="65">
        <f t="shared" si="22"/>
        <v>155353.79999999999</v>
      </c>
      <c r="P88" s="18"/>
      <c r="Q88" s="243">
        <v>110967</v>
      </c>
      <c r="R88" s="243">
        <v>110967</v>
      </c>
      <c r="S88" s="225">
        <v>87721</v>
      </c>
      <c r="T88" s="225">
        <v>87721</v>
      </c>
      <c r="U88" s="170">
        <v>87720.3</v>
      </c>
      <c r="V88" s="165">
        <v>87720.3</v>
      </c>
      <c r="W88" s="154">
        <v>64978</v>
      </c>
      <c r="X88" s="159">
        <v>64978</v>
      </c>
      <c r="Y88" s="154">
        <v>54148</v>
      </c>
      <c r="Z88" s="138">
        <v>47085</v>
      </c>
      <c r="AA88" s="133">
        <v>47085</v>
      </c>
      <c r="AB88" s="131">
        <v>37668</v>
      </c>
      <c r="AC88" s="125">
        <f t="shared" ca="1" si="24"/>
        <v>1</v>
      </c>
      <c r="AE88"/>
      <c r="AF88" s="203"/>
    </row>
    <row r="89" spans="1:33" s="126" customFormat="1" ht="24" customHeight="1" x14ac:dyDescent="0.35">
      <c r="A89" t="s">
        <v>58</v>
      </c>
      <c r="B89"/>
      <c r="C89" s="85" t="s">
        <v>42</v>
      </c>
      <c r="D89" s="80">
        <f t="shared" si="23"/>
        <v>297400</v>
      </c>
      <c r="E89" s="81">
        <f t="shared" si="23"/>
        <v>208200</v>
      </c>
      <c r="F89" s="11"/>
      <c r="G89" s="18"/>
      <c r="H89" s="30">
        <f t="shared" si="18"/>
        <v>297400</v>
      </c>
      <c r="I89" s="30">
        <f t="shared" si="18"/>
        <v>208200</v>
      </c>
      <c r="J89" s="25"/>
      <c r="K89" s="65">
        <f t="shared" si="19"/>
        <v>297386</v>
      </c>
      <c r="L89" s="65">
        <f t="shared" si="20"/>
        <v>208170.19999999998</v>
      </c>
      <c r="M89" s="18"/>
      <c r="N89" s="65">
        <f t="shared" si="21"/>
        <v>297386</v>
      </c>
      <c r="O89" s="65">
        <f t="shared" si="22"/>
        <v>208170.19999999998</v>
      </c>
      <c r="P89" s="18"/>
      <c r="Q89" s="243">
        <v>148693</v>
      </c>
      <c r="R89" s="243">
        <v>148693</v>
      </c>
      <c r="S89" s="225">
        <v>117544</v>
      </c>
      <c r="T89" s="225">
        <v>117544</v>
      </c>
      <c r="U89" s="170">
        <v>117543.15000000001</v>
      </c>
      <c r="V89" s="165">
        <v>117543.15000000001</v>
      </c>
      <c r="W89" s="154">
        <v>87069</v>
      </c>
      <c r="X89" s="159">
        <v>87069</v>
      </c>
      <c r="Y89" s="154">
        <v>72557</v>
      </c>
      <c r="Z89" s="138">
        <v>63092.5</v>
      </c>
      <c r="AA89" s="133">
        <v>63092.5</v>
      </c>
      <c r="AB89" s="131">
        <v>50474</v>
      </c>
      <c r="AC89" s="125">
        <f t="shared" ca="1" si="24"/>
        <v>1</v>
      </c>
      <c r="AE89"/>
      <c r="AF89" s="203"/>
    </row>
    <row r="90" spans="1:33" s="126" customFormat="1" ht="24" customHeight="1" x14ac:dyDescent="0.35">
      <c r="A90" t="s">
        <v>58</v>
      </c>
      <c r="B90"/>
      <c r="C90" s="85" t="s">
        <v>43</v>
      </c>
      <c r="D90" s="80">
        <f t="shared" si="23"/>
        <v>481600</v>
      </c>
      <c r="E90" s="81">
        <f t="shared" si="23"/>
        <v>337200</v>
      </c>
      <c r="F90"/>
      <c r="G90" s="18"/>
      <c r="H90" s="30">
        <f t="shared" si="18"/>
        <v>481600</v>
      </c>
      <c r="I90" s="30">
        <f t="shared" si="18"/>
        <v>337200</v>
      </c>
      <c r="J90" s="25"/>
      <c r="K90" s="65">
        <f t="shared" si="19"/>
        <v>481576</v>
      </c>
      <c r="L90" s="65">
        <f t="shared" si="20"/>
        <v>337103.19999999995</v>
      </c>
      <c r="M90" s="18"/>
      <c r="N90" s="65">
        <f t="shared" si="21"/>
        <v>481576</v>
      </c>
      <c r="O90" s="65">
        <f t="shared" si="22"/>
        <v>337103.19999999995</v>
      </c>
      <c r="P90" s="18"/>
      <c r="Q90" s="243">
        <v>240788</v>
      </c>
      <c r="R90" s="243">
        <v>240788</v>
      </c>
      <c r="S90" s="225">
        <v>190345.95</v>
      </c>
      <c r="T90" s="225">
        <v>190345.95</v>
      </c>
      <c r="U90" s="170">
        <v>190345.95</v>
      </c>
      <c r="V90" s="165">
        <v>190345.95</v>
      </c>
      <c r="W90" s="163">
        <v>140997</v>
      </c>
      <c r="X90" s="162">
        <v>140997</v>
      </c>
      <c r="Y90" s="155">
        <v>117497</v>
      </c>
      <c r="Z90" s="138">
        <v>102171.25</v>
      </c>
      <c r="AA90" s="133">
        <v>102171.25</v>
      </c>
      <c r="AB90" s="131">
        <v>81737</v>
      </c>
      <c r="AC90" s="125">
        <f t="shared" ca="1" si="24"/>
        <v>1</v>
      </c>
      <c r="AE90"/>
      <c r="AF90" s="203"/>
    </row>
    <row r="91" spans="1:33" s="126" customFormat="1" ht="24" customHeight="1" x14ac:dyDescent="0.35">
      <c r="A91" t="s">
        <v>58</v>
      </c>
      <c r="B91"/>
      <c r="C91" s="17"/>
      <c r="D91" s="68"/>
      <c r="E91" s="69"/>
      <c r="F91"/>
      <c r="G91" s="18"/>
      <c r="H91" s="30">
        <f t="shared" si="18"/>
        <v>0</v>
      </c>
      <c r="I91" s="30">
        <f t="shared" si="18"/>
        <v>0</v>
      </c>
      <c r="J91" s="25"/>
      <c r="K91" s="65">
        <f t="shared" si="19"/>
        <v>0</v>
      </c>
      <c r="L91" s="65">
        <f t="shared" si="20"/>
        <v>0</v>
      </c>
      <c r="M91" s="18"/>
      <c r="N91" s="65">
        <f t="shared" si="21"/>
        <v>0</v>
      </c>
      <c r="O91" s="65">
        <f t="shared" si="22"/>
        <v>0</v>
      </c>
      <c r="P91" s="18"/>
      <c r="Q91" s="170"/>
      <c r="R91" s="170"/>
      <c r="S91" s="170"/>
      <c r="T91" s="170">
        <v>0</v>
      </c>
      <c r="U91" s="170">
        <v>0</v>
      </c>
      <c r="V91" s="165">
        <v>0</v>
      </c>
      <c r="W91" s="153"/>
      <c r="X91" s="153"/>
      <c r="Y91" s="153"/>
      <c r="Z91" s="133">
        <v>0</v>
      </c>
      <c r="AA91" s="133">
        <v>0</v>
      </c>
      <c r="AB91" s="127"/>
      <c r="AC91" s="125"/>
      <c r="AE91"/>
      <c r="AF91" s="203"/>
    </row>
    <row r="92" spans="1:33" s="126" customFormat="1" ht="24" customHeight="1" x14ac:dyDescent="0.35">
      <c r="A92" t="s">
        <v>58</v>
      </c>
      <c r="B92"/>
      <c r="C92" s="76" t="s">
        <v>44</v>
      </c>
      <c r="D92" s="74"/>
      <c r="E92" s="75"/>
      <c r="F92" s="73"/>
      <c r="G92" s="18"/>
      <c r="H92" s="30">
        <f t="shared" si="18"/>
        <v>0</v>
      </c>
      <c r="I92" s="30">
        <f t="shared" si="18"/>
        <v>0</v>
      </c>
      <c r="J92" s="25"/>
      <c r="K92" s="65">
        <f t="shared" si="19"/>
        <v>0</v>
      </c>
      <c r="L92" s="65">
        <f t="shared" si="20"/>
        <v>0</v>
      </c>
      <c r="M92" s="18"/>
      <c r="N92" s="65">
        <f t="shared" si="21"/>
        <v>0</v>
      </c>
      <c r="O92" s="65">
        <f t="shared" si="22"/>
        <v>0</v>
      </c>
      <c r="P92" s="18"/>
      <c r="Q92" s="170"/>
      <c r="R92" s="170"/>
      <c r="S92" s="170"/>
      <c r="T92" s="170">
        <v>0</v>
      </c>
      <c r="U92" s="170">
        <v>0</v>
      </c>
      <c r="V92" s="165">
        <v>0</v>
      </c>
      <c r="W92" s="153"/>
      <c r="X92" s="153"/>
      <c r="Y92" s="153"/>
      <c r="Z92" s="133"/>
      <c r="AA92" s="133"/>
      <c r="AB92" s="127"/>
      <c r="AC92" s="125"/>
      <c r="AE92"/>
      <c r="AF92" s="203"/>
    </row>
    <row r="93" spans="1:33" s="126" customFormat="1" ht="24" customHeight="1" x14ac:dyDescent="0.35">
      <c r="A93" t="s">
        <v>58</v>
      </c>
      <c r="B93"/>
      <c r="C93" s="85" t="s">
        <v>45</v>
      </c>
      <c r="D93" s="80">
        <f t="shared" ref="D93:E98" si="25">H93</f>
        <v>27300</v>
      </c>
      <c r="E93" s="81">
        <f t="shared" si="25"/>
        <v>19100</v>
      </c>
      <c r="F93" s="11"/>
      <c r="G93" s="18"/>
      <c r="H93" s="30">
        <f t="shared" si="18"/>
        <v>27300</v>
      </c>
      <c r="I93" s="30">
        <f t="shared" si="18"/>
        <v>19100</v>
      </c>
      <c r="J93" s="25"/>
      <c r="K93" s="65">
        <f t="shared" si="19"/>
        <v>27284</v>
      </c>
      <c r="L93" s="65">
        <f t="shared" si="20"/>
        <v>19098.8</v>
      </c>
      <c r="M93" s="18"/>
      <c r="N93" s="65">
        <f t="shared" si="21"/>
        <v>27284</v>
      </c>
      <c r="O93" s="65">
        <f t="shared" si="22"/>
        <v>19098.8</v>
      </c>
      <c r="P93" s="18"/>
      <c r="Q93" s="243">
        <v>13642</v>
      </c>
      <c r="R93" s="243">
        <v>13642</v>
      </c>
      <c r="S93" s="225">
        <v>10783.800000000001</v>
      </c>
      <c r="T93" s="225">
        <v>10783.800000000001</v>
      </c>
      <c r="U93" s="170">
        <v>10783.800000000001</v>
      </c>
      <c r="V93" s="165">
        <v>10783.800000000001</v>
      </c>
      <c r="W93" s="154">
        <v>7988</v>
      </c>
      <c r="X93" s="159">
        <v>7988</v>
      </c>
      <c r="Y93" s="154">
        <v>6656</v>
      </c>
      <c r="Z93" s="138">
        <v>5787.5</v>
      </c>
      <c r="AA93" s="133">
        <v>5787.5</v>
      </c>
      <c r="AB93" s="131">
        <v>4630</v>
      </c>
      <c r="AC93" s="125">
        <f t="shared" ref="AC93:AC98" ca="1" si="26">Q93/OFFSET(Q93,0,1)</f>
        <v>1</v>
      </c>
      <c r="AE93"/>
      <c r="AF93" s="203"/>
    </row>
    <row r="94" spans="1:33" s="126" customFormat="1" ht="24" customHeight="1" x14ac:dyDescent="0.35">
      <c r="A94" t="s">
        <v>58</v>
      </c>
      <c r="B94"/>
      <c r="C94" s="85" t="s">
        <v>46</v>
      </c>
      <c r="D94" s="80">
        <f t="shared" si="25"/>
        <v>41000</v>
      </c>
      <c r="E94" s="81">
        <f t="shared" si="25"/>
        <v>28700</v>
      </c>
      <c r="F94" s="11"/>
      <c r="G94" s="18"/>
      <c r="H94" s="30">
        <f t="shared" si="18"/>
        <v>41000</v>
      </c>
      <c r="I94" s="30">
        <f t="shared" si="18"/>
        <v>28700</v>
      </c>
      <c r="J94" s="25"/>
      <c r="K94" s="65">
        <f t="shared" si="19"/>
        <v>40912</v>
      </c>
      <c r="L94" s="65">
        <f t="shared" si="20"/>
        <v>28638.399999999998</v>
      </c>
      <c r="M94" s="18"/>
      <c r="N94" s="65">
        <f t="shared" si="21"/>
        <v>40912</v>
      </c>
      <c r="O94" s="65">
        <f t="shared" si="22"/>
        <v>28638.399999999998</v>
      </c>
      <c r="P94" s="18"/>
      <c r="Q94" s="243">
        <v>20456</v>
      </c>
      <c r="R94" s="243">
        <v>20456</v>
      </c>
      <c r="S94" s="225">
        <v>16171</v>
      </c>
      <c r="T94" s="225">
        <v>16171</v>
      </c>
      <c r="U94" s="170">
        <v>16170.300000000001</v>
      </c>
      <c r="V94" s="165">
        <v>16170.300000000001</v>
      </c>
      <c r="W94" s="154">
        <v>11978</v>
      </c>
      <c r="X94" s="159">
        <v>11978</v>
      </c>
      <c r="Y94" s="154">
        <v>9981</v>
      </c>
      <c r="Z94" s="138">
        <v>8678.75</v>
      </c>
      <c r="AA94" s="133">
        <v>8678.75</v>
      </c>
      <c r="AB94" s="131">
        <v>6943</v>
      </c>
      <c r="AC94" s="125">
        <f t="shared" ca="1" si="26"/>
        <v>1</v>
      </c>
      <c r="AE94"/>
      <c r="AF94" s="203"/>
    </row>
    <row r="95" spans="1:33" s="126" customFormat="1" ht="24" customHeight="1" x14ac:dyDescent="0.35">
      <c r="A95" t="s">
        <v>58</v>
      </c>
      <c r="B95"/>
      <c r="C95" s="85" t="s">
        <v>47</v>
      </c>
      <c r="D95" s="80">
        <f t="shared" si="25"/>
        <v>13500</v>
      </c>
      <c r="E95" s="81">
        <f t="shared" si="25"/>
        <v>9500</v>
      </c>
      <c r="F95"/>
      <c r="G95" s="18"/>
      <c r="H95" s="30">
        <f t="shared" si="18"/>
        <v>13500</v>
      </c>
      <c r="I95" s="30">
        <f t="shared" si="18"/>
        <v>9500</v>
      </c>
      <c r="J95" s="25"/>
      <c r="K95" s="65">
        <f t="shared" si="19"/>
        <v>13480</v>
      </c>
      <c r="L95" s="65">
        <f t="shared" si="20"/>
        <v>9436</v>
      </c>
      <c r="M95" s="18"/>
      <c r="N95" s="65">
        <f t="shared" si="21"/>
        <v>13480</v>
      </c>
      <c r="O95" s="65">
        <f t="shared" si="22"/>
        <v>9436</v>
      </c>
      <c r="P95" s="18"/>
      <c r="Q95" s="243">
        <v>6740</v>
      </c>
      <c r="R95" s="243">
        <v>6740</v>
      </c>
      <c r="S95" s="225">
        <v>5328</v>
      </c>
      <c r="T95" s="225">
        <v>5328</v>
      </c>
      <c r="U95" s="170">
        <v>5327.1</v>
      </c>
      <c r="V95" s="165">
        <v>5327.1</v>
      </c>
      <c r="W95" s="154">
        <v>3946</v>
      </c>
      <c r="X95" s="159">
        <v>3946</v>
      </c>
      <c r="Y95" s="154">
        <v>3288</v>
      </c>
      <c r="Z95" s="138">
        <v>2859</v>
      </c>
      <c r="AA95" s="133">
        <v>2858.75</v>
      </c>
      <c r="AB95" s="131">
        <v>2287</v>
      </c>
      <c r="AC95" s="125">
        <f t="shared" ca="1" si="26"/>
        <v>1</v>
      </c>
      <c r="AE95"/>
      <c r="AF95" s="203"/>
    </row>
    <row r="96" spans="1:33" s="126" customFormat="1" ht="24" customHeight="1" x14ac:dyDescent="0.35">
      <c r="A96" t="s">
        <v>58</v>
      </c>
      <c r="B96"/>
      <c r="C96" s="85" t="s">
        <v>48</v>
      </c>
      <c r="D96" s="80">
        <f t="shared" si="25"/>
        <v>15700</v>
      </c>
      <c r="E96" s="81">
        <f t="shared" si="25"/>
        <v>11000</v>
      </c>
      <c r="F96" s="11"/>
      <c r="G96" s="18"/>
      <c r="H96" s="30">
        <f t="shared" si="18"/>
        <v>15700</v>
      </c>
      <c r="I96" s="30">
        <f t="shared" si="18"/>
        <v>11000</v>
      </c>
      <c r="J96" s="25"/>
      <c r="K96" s="65">
        <f t="shared" si="19"/>
        <v>15678</v>
      </c>
      <c r="L96" s="65">
        <f t="shared" si="20"/>
        <v>10974.599999999999</v>
      </c>
      <c r="M96" s="18"/>
      <c r="N96" s="65">
        <f t="shared" si="21"/>
        <v>15678</v>
      </c>
      <c r="O96" s="65">
        <f t="shared" si="22"/>
        <v>10974.599999999999</v>
      </c>
      <c r="P96" s="18"/>
      <c r="Q96" s="243">
        <v>7839</v>
      </c>
      <c r="R96" s="243">
        <v>7839</v>
      </c>
      <c r="S96" s="225">
        <v>6196.5</v>
      </c>
      <c r="T96" s="225">
        <v>6196.5</v>
      </c>
      <c r="U96" s="170">
        <v>6196.5</v>
      </c>
      <c r="V96" s="165">
        <v>6196.5</v>
      </c>
      <c r="W96" s="154">
        <v>4590</v>
      </c>
      <c r="X96" s="159">
        <v>4590</v>
      </c>
      <c r="Y96" s="154">
        <v>3825</v>
      </c>
      <c r="Z96" s="138">
        <v>3326.25</v>
      </c>
      <c r="AA96" s="133">
        <v>3326.25</v>
      </c>
      <c r="AB96" s="131">
        <v>2661</v>
      </c>
      <c r="AC96" s="125">
        <f t="shared" ca="1" si="26"/>
        <v>1</v>
      </c>
      <c r="AE96"/>
      <c r="AF96" s="203"/>
    </row>
    <row r="97" spans="1:33" s="126" customFormat="1" ht="24" customHeight="1" x14ac:dyDescent="0.35">
      <c r="A97" t="s">
        <v>58</v>
      </c>
      <c r="B97"/>
      <c r="C97" s="85" t="s">
        <v>49</v>
      </c>
      <c r="D97" s="80">
        <f t="shared" si="25"/>
        <v>19700</v>
      </c>
      <c r="E97" s="81">
        <f t="shared" si="25"/>
        <v>13800</v>
      </c>
      <c r="F97" s="11"/>
      <c r="G97" s="18"/>
      <c r="H97" s="30">
        <f t="shared" si="18"/>
        <v>19700</v>
      </c>
      <c r="I97" s="30">
        <f t="shared" si="18"/>
        <v>13800</v>
      </c>
      <c r="J97" s="25"/>
      <c r="K97" s="65">
        <f t="shared" si="19"/>
        <v>19610</v>
      </c>
      <c r="L97" s="65">
        <f t="shared" si="20"/>
        <v>13727</v>
      </c>
      <c r="M97" s="18"/>
      <c r="N97" s="65">
        <f t="shared" si="21"/>
        <v>19610</v>
      </c>
      <c r="O97" s="65">
        <f t="shared" si="22"/>
        <v>13727</v>
      </c>
      <c r="P97" s="18"/>
      <c r="Q97" s="243">
        <v>9805</v>
      </c>
      <c r="R97" s="243">
        <v>9805</v>
      </c>
      <c r="S97" s="225">
        <v>7751</v>
      </c>
      <c r="T97" s="225">
        <v>7751</v>
      </c>
      <c r="U97" s="170">
        <v>7750.35</v>
      </c>
      <c r="V97" s="165">
        <v>7750.35</v>
      </c>
      <c r="W97" s="154">
        <v>5741</v>
      </c>
      <c r="X97" s="159">
        <v>5741</v>
      </c>
      <c r="Y97" s="154">
        <v>4784</v>
      </c>
      <c r="Z97" s="138">
        <v>4160</v>
      </c>
      <c r="AA97" s="133">
        <v>4160</v>
      </c>
      <c r="AB97" s="131">
        <v>3328</v>
      </c>
      <c r="AC97" s="125">
        <f t="shared" ca="1" si="26"/>
        <v>1</v>
      </c>
      <c r="AE97"/>
      <c r="AF97" s="203"/>
    </row>
    <row r="98" spans="1:33" s="126" customFormat="1" ht="24" customHeight="1" x14ac:dyDescent="0.35">
      <c r="A98" t="s">
        <v>58</v>
      </c>
      <c r="B98"/>
      <c r="C98" s="85" t="s">
        <v>50</v>
      </c>
      <c r="D98" s="80">
        <f t="shared" si="25"/>
        <v>26600</v>
      </c>
      <c r="E98" s="81">
        <f t="shared" si="25"/>
        <v>18700</v>
      </c>
      <c r="F98"/>
      <c r="G98" s="18"/>
      <c r="H98" s="30">
        <f t="shared" si="18"/>
        <v>26600</v>
      </c>
      <c r="I98" s="30">
        <f t="shared" si="18"/>
        <v>18700</v>
      </c>
      <c r="J98" s="25"/>
      <c r="K98" s="65">
        <f t="shared" si="19"/>
        <v>26596</v>
      </c>
      <c r="L98" s="65">
        <f t="shared" si="20"/>
        <v>18617.199999999997</v>
      </c>
      <c r="M98" s="18"/>
      <c r="N98" s="65">
        <f t="shared" si="21"/>
        <v>26596</v>
      </c>
      <c r="O98" s="65">
        <f t="shared" si="22"/>
        <v>18617.199999999997</v>
      </c>
      <c r="P98" s="18"/>
      <c r="Q98" s="243">
        <v>13298</v>
      </c>
      <c r="R98" s="243">
        <v>13298</v>
      </c>
      <c r="S98" s="225">
        <v>10512</v>
      </c>
      <c r="T98" s="225">
        <v>10512</v>
      </c>
      <c r="U98" s="170">
        <v>10511.1</v>
      </c>
      <c r="V98" s="165">
        <v>10511.1</v>
      </c>
      <c r="W98" s="154">
        <v>7786</v>
      </c>
      <c r="X98" s="159">
        <v>7786</v>
      </c>
      <c r="Y98" s="154">
        <v>6488</v>
      </c>
      <c r="Z98" s="138">
        <v>5641.25</v>
      </c>
      <c r="AA98" s="133">
        <v>5641.25</v>
      </c>
      <c r="AB98" s="131">
        <v>4513</v>
      </c>
      <c r="AC98" s="125">
        <f t="shared" ca="1" si="26"/>
        <v>1</v>
      </c>
      <c r="AE98"/>
      <c r="AF98" s="203"/>
    </row>
    <row r="99" spans="1:33" s="126" customFormat="1" ht="18" customHeight="1" x14ac:dyDescent="0.35">
      <c r="A99"/>
      <c r="B99"/>
      <c r="C99" s="143"/>
      <c r="D99" s="145"/>
      <c r="E99" s="147"/>
      <c r="F99"/>
      <c r="G99" s="18"/>
      <c r="H99" s="30">
        <f t="shared" si="18"/>
        <v>0</v>
      </c>
      <c r="I99" s="30">
        <f t="shared" si="18"/>
        <v>0</v>
      </c>
      <c r="J99" s="25"/>
      <c r="K99" s="65"/>
      <c r="L99" s="65"/>
      <c r="M99" s="18"/>
      <c r="N99" s="65"/>
      <c r="O99" s="65"/>
      <c r="P99" s="18"/>
      <c r="Q99" s="170"/>
      <c r="R99" s="170"/>
      <c r="S99" s="170"/>
      <c r="T99" s="170"/>
      <c r="U99" s="170">
        <v>0</v>
      </c>
      <c r="V99" s="165">
        <v>0</v>
      </c>
      <c r="W99" s="153"/>
      <c r="X99" s="153"/>
      <c r="Y99" s="153"/>
      <c r="Z99" s="138"/>
      <c r="AA99" s="133"/>
      <c r="AB99" s="131"/>
      <c r="AC99" s="125"/>
      <c r="AE99"/>
      <c r="AF99" s="203"/>
    </row>
    <row r="100" spans="1:33" s="126" customFormat="1" ht="24" customHeight="1" x14ac:dyDescent="0.35">
      <c r="A100" t="s">
        <v>58</v>
      </c>
      <c r="B100"/>
      <c r="C100" s="70" t="s">
        <v>54</v>
      </c>
      <c r="D100" s="74"/>
      <c r="E100" s="75"/>
      <c r="F100" s="73"/>
      <c r="G100" s="18"/>
      <c r="H100" s="30">
        <f t="shared" si="18"/>
        <v>0</v>
      </c>
      <c r="I100" s="30">
        <f t="shared" si="18"/>
        <v>0</v>
      </c>
      <c r="J100" s="25"/>
      <c r="K100" s="65">
        <f t="shared" ref="K100:K102" si="27">N100*$K$5</f>
        <v>0</v>
      </c>
      <c r="L100" s="65">
        <f t="shared" ref="L100:L102" si="28">O100*$L$5</f>
        <v>0</v>
      </c>
      <c r="M100" s="18"/>
      <c r="N100" s="65">
        <f t="shared" ref="N100:N102" si="29">Q100*$N$5</f>
        <v>0</v>
      </c>
      <c r="O100" s="65">
        <f t="shared" ref="O100:O102" si="30">Q100*$O$5</f>
        <v>0</v>
      </c>
      <c r="P100" s="18"/>
      <c r="Q100" s="170"/>
      <c r="R100" s="170"/>
      <c r="S100" s="170"/>
      <c r="T100" s="170">
        <v>0</v>
      </c>
      <c r="U100" s="170">
        <v>0</v>
      </c>
      <c r="V100" s="165">
        <v>0</v>
      </c>
      <c r="W100" s="153"/>
      <c r="X100" s="153"/>
      <c r="Y100" s="153"/>
      <c r="Z100" s="133"/>
      <c r="AA100" s="133"/>
      <c r="AB100" s="127"/>
      <c r="AC100" s="125"/>
      <c r="AE100"/>
      <c r="AF100" s="203"/>
    </row>
    <row r="101" spans="1:33" s="126" customFormat="1" ht="24" customHeight="1" x14ac:dyDescent="0.35">
      <c r="A101" t="s">
        <v>58</v>
      </c>
      <c r="B101"/>
      <c r="C101" s="82" t="s">
        <v>281</v>
      </c>
      <c r="D101" s="80">
        <f t="shared" ref="D101:E102" si="31">H101</f>
        <v>71100</v>
      </c>
      <c r="E101" s="81">
        <f t="shared" si="31"/>
        <v>49800</v>
      </c>
      <c r="F101" s="3"/>
      <c r="G101" s="18"/>
      <c r="H101" s="30">
        <f t="shared" si="18"/>
        <v>71100</v>
      </c>
      <c r="I101" s="30">
        <f t="shared" si="18"/>
        <v>49800</v>
      </c>
      <c r="J101" s="25"/>
      <c r="K101" s="65">
        <f t="shared" si="27"/>
        <v>71020</v>
      </c>
      <c r="L101" s="65">
        <f t="shared" si="28"/>
        <v>49714</v>
      </c>
      <c r="M101" s="18"/>
      <c r="N101" s="65">
        <f t="shared" si="29"/>
        <v>71020</v>
      </c>
      <c r="O101" s="65">
        <f t="shared" si="30"/>
        <v>49714</v>
      </c>
      <c r="P101" s="18"/>
      <c r="Q101" s="243">
        <v>35510</v>
      </c>
      <c r="R101" s="243">
        <v>35510</v>
      </c>
      <c r="S101" s="225">
        <v>28071</v>
      </c>
      <c r="T101" s="225">
        <v>28071</v>
      </c>
      <c r="U101" s="170">
        <v>13780.800000000001</v>
      </c>
      <c r="V101" s="165">
        <v>13780.800000000001</v>
      </c>
      <c r="W101" s="154">
        <v>10208</v>
      </c>
      <c r="X101" s="159">
        <v>10208</v>
      </c>
      <c r="Y101" s="154">
        <v>8506</v>
      </c>
      <c r="Z101" s="138">
        <v>7396</v>
      </c>
      <c r="AA101" s="133">
        <v>7396.25</v>
      </c>
      <c r="AB101" s="131">
        <v>5917</v>
      </c>
      <c r="AC101" s="125">
        <f ca="1">Q101/OFFSET(Q101,0,1)</f>
        <v>1</v>
      </c>
      <c r="AE101"/>
      <c r="AF101" s="203"/>
    </row>
    <row r="102" spans="1:33" s="126" customFormat="1" ht="24" customHeight="1" x14ac:dyDescent="0.35">
      <c r="A102" t="s">
        <v>58</v>
      </c>
      <c r="B102"/>
      <c r="C102" s="82" t="s">
        <v>282</v>
      </c>
      <c r="D102" s="80">
        <f t="shared" si="31"/>
        <v>110500</v>
      </c>
      <c r="E102" s="81">
        <f t="shared" si="31"/>
        <v>77400</v>
      </c>
      <c r="F102" s="3"/>
      <c r="G102" s="18"/>
      <c r="H102" s="30">
        <f t="shared" si="18"/>
        <v>110500</v>
      </c>
      <c r="I102" s="30">
        <f t="shared" si="18"/>
        <v>77400</v>
      </c>
      <c r="J102" s="25"/>
      <c r="K102" s="65">
        <f t="shared" si="27"/>
        <v>110486</v>
      </c>
      <c r="L102" s="65">
        <f t="shared" si="28"/>
        <v>77340.2</v>
      </c>
      <c r="M102" s="18"/>
      <c r="N102" s="65">
        <f t="shared" si="29"/>
        <v>110486</v>
      </c>
      <c r="O102" s="65">
        <f t="shared" si="30"/>
        <v>77340.2</v>
      </c>
      <c r="P102" s="18"/>
      <c r="Q102" s="243">
        <v>55243</v>
      </c>
      <c r="R102" s="243">
        <v>55243</v>
      </c>
      <c r="S102" s="225">
        <v>43670</v>
      </c>
      <c r="T102" s="225">
        <v>43670</v>
      </c>
      <c r="U102" s="170">
        <v>31390.2</v>
      </c>
      <c r="V102" s="165">
        <v>31390.2</v>
      </c>
      <c r="W102" s="154">
        <v>23252</v>
      </c>
      <c r="X102" s="159">
        <v>23252</v>
      </c>
      <c r="Y102" s="154">
        <v>19376</v>
      </c>
      <c r="Z102" s="138">
        <v>16848</v>
      </c>
      <c r="AA102" s="133">
        <v>16847.5</v>
      </c>
      <c r="AB102" s="131">
        <v>13478</v>
      </c>
      <c r="AC102" s="125">
        <f ca="1">Q102/OFFSET(Q102,0,1)</f>
        <v>1</v>
      </c>
      <c r="AE102"/>
      <c r="AF102" s="203"/>
    </row>
    <row r="103" spans="1:33" s="126" customFormat="1" ht="24" customHeight="1" x14ac:dyDescent="0.35">
      <c r="A103"/>
      <c r="B103"/>
      <c r="C103" s="229"/>
      <c r="D103" s="145"/>
      <c r="E103" s="147"/>
      <c r="F103" s="5"/>
      <c r="G103" s="18"/>
      <c r="H103" s="30">
        <f t="shared" si="18"/>
        <v>0</v>
      </c>
      <c r="I103" s="30">
        <f t="shared" si="18"/>
        <v>0</v>
      </c>
      <c r="J103" s="25"/>
      <c r="K103" s="65"/>
      <c r="L103" s="65"/>
      <c r="M103" s="18"/>
      <c r="N103" s="65"/>
      <c r="O103" s="65"/>
      <c r="P103" s="18"/>
      <c r="Q103" s="170"/>
      <c r="R103" s="170"/>
      <c r="S103" s="170"/>
      <c r="T103" s="170">
        <v>0</v>
      </c>
      <c r="U103" s="170">
        <v>0</v>
      </c>
      <c r="V103" s="165">
        <v>0</v>
      </c>
      <c r="W103" s="153"/>
      <c r="X103" s="153"/>
      <c r="Y103" s="153"/>
      <c r="Z103" s="133">
        <v>0</v>
      </c>
      <c r="AA103" s="133">
        <v>0</v>
      </c>
      <c r="AB103" s="127"/>
      <c r="AC103" s="125"/>
      <c r="AE103"/>
      <c r="AF103" s="230">
        <v>22876</v>
      </c>
      <c r="AG103" s="231" t="s">
        <v>107</v>
      </c>
    </row>
    <row r="104" spans="1:33" s="126" customFormat="1" ht="24" customHeight="1" x14ac:dyDescent="0.35">
      <c r="A104"/>
      <c r="B104"/>
      <c r="C104" s="16"/>
      <c r="D104" s="68"/>
      <c r="E104" s="69"/>
      <c r="F104" s="5"/>
      <c r="G104" s="18"/>
      <c r="H104" s="30">
        <f t="shared" si="18"/>
        <v>0</v>
      </c>
      <c r="I104" s="30">
        <f t="shared" si="18"/>
        <v>0</v>
      </c>
      <c r="J104" s="25"/>
      <c r="K104" s="65"/>
      <c r="L104" s="65"/>
      <c r="M104" s="18"/>
      <c r="N104" s="65"/>
      <c r="O104" s="65"/>
      <c r="P104" s="18"/>
      <c r="Q104" s="170"/>
      <c r="R104" s="170"/>
      <c r="S104" s="170"/>
      <c r="T104" s="170"/>
      <c r="U104" s="170"/>
      <c r="V104" s="165"/>
      <c r="W104" s="153"/>
      <c r="X104" s="153"/>
      <c r="Y104" s="153"/>
      <c r="Z104" s="133"/>
      <c r="AA104" s="133"/>
      <c r="AB104" s="127"/>
      <c r="AC104" s="125"/>
      <c r="AE104"/>
      <c r="AF104" s="227"/>
      <c r="AG104" s="228"/>
    </row>
    <row r="105" spans="1:33" s="126" customFormat="1" ht="24" customHeight="1" x14ac:dyDescent="0.35">
      <c r="A105" t="s">
        <v>58</v>
      </c>
      <c r="B105"/>
      <c r="C105" s="232" t="s">
        <v>284</v>
      </c>
      <c r="D105" s="144"/>
      <c r="E105" s="146"/>
      <c r="F105" s="148"/>
      <c r="G105" s="18"/>
      <c r="H105" s="30">
        <f t="shared" si="18"/>
        <v>0</v>
      </c>
      <c r="I105" s="30">
        <f t="shared" si="18"/>
        <v>0</v>
      </c>
      <c r="J105" s="25"/>
      <c r="K105" s="65">
        <f t="shared" ref="K105:K106" si="32">N105*$K$5</f>
        <v>0</v>
      </c>
      <c r="L105" s="65">
        <f t="shared" ref="L105:L106" si="33">O105*$L$5</f>
        <v>0</v>
      </c>
      <c r="M105" s="18"/>
      <c r="N105" s="65">
        <f t="shared" ref="N105:N106" si="34">Q105*$N$5</f>
        <v>0</v>
      </c>
      <c r="O105" s="65">
        <f t="shared" ref="O105:O106" si="35">Q105*$O$5</f>
        <v>0</v>
      </c>
      <c r="P105" s="18"/>
      <c r="Q105" s="170"/>
      <c r="R105" s="170"/>
      <c r="S105" s="170"/>
      <c r="T105" s="170">
        <v>0</v>
      </c>
      <c r="U105" s="170">
        <v>0</v>
      </c>
      <c r="V105" s="165">
        <v>0</v>
      </c>
      <c r="W105" s="153"/>
      <c r="X105" s="153"/>
      <c r="Y105" s="153"/>
      <c r="Z105" s="133"/>
      <c r="AA105" s="133"/>
      <c r="AB105" s="127"/>
      <c r="AC105" s="125"/>
      <c r="AE105"/>
      <c r="AF105" s="233">
        <v>23967</v>
      </c>
      <c r="AG105" s="234" t="s">
        <v>108</v>
      </c>
    </row>
    <row r="106" spans="1:33" s="126" customFormat="1" ht="24" customHeight="1" x14ac:dyDescent="0.35">
      <c r="A106" t="s">
        <v>58</v>
      </c>
      <c r="B106"/>
      <c r="C106" s="86" t="s">
        <v>285</v>
      </c>
      <c r="D106" s="80">
        <f t="shared" ref="D106:E106" si="36">H106</f>
        <v>190600</v>
      </c>
      <c r="E106" s="81">
        <f t="shared" si="36"/>
        <v>133500</v>
      </c>
      <c r="F106" s="5"/>
      <c r="G106" s="18"/>
      <c r="H106" s="30">
        <f t="shared" si="18"/>
        <v>190600</v>
      </c>
      <c r="I106" s="30">
        <f t="shared" si="18"/>
        <v>133500</v>
      </c>
      <c r="J106" s="25"/>
      <c r="K106" s="65">
        <f t="shared" si="32"/>
        <v>190580</v>
      </c>
      <c r="L106" s="65">
        <f t="shared" si="33"/>
        <v>133406</v>
      </c>
      <c r="M106" s="18"/>
      <c r="N106" s="65">
        <f t="shared" si="34"/>
        <v>190580</v>
      </c>
      <c r="O106" s="65">
        <f t="shared" si="35"/>
        <v>133406</v>
      </c>
      <c r="P106" s="18"/>
      <c r="Q106" s="243">
        <v>95290</v>
      </c>
      <c r="R106" s="243">
        <v>95290</v>
      </c>
      <c r="S106" s="225">
        <v>75328</v>
      </c>
      <c r="T106" s="225">
        <v>75328</v>
      </c>
      <c r="U106" s="170">
        <v>54398.25</v>
      </c>
      <c r="V106" s="165">
        <v>54398.25</v>
      </c>
      <c r="W106" s="154">
        <v>40295</v>
      </c>
      <c r="X106" s="159">
        <v>40295</v>
      </c>
      <c r="Y106" s="154">
        <v>33579</v>
      </c>
      <c r="Z106" s="138">
        <v>29198.75</v>
      </c>
      <c r="AA106" s="133">
        <v>29198.75</v>
      </c>
      <c r="AB106" s="131">
        <v>23359</v>
      </c>
      <c r="AC106" s="125">
        <f ca="1">Q106/OFFSET(Q106,0,1)</f>
        <v>1</v>
      </c>
      <c r="AE106"/>
      <c r="AF106" s="222">
        <v>31818</v>
      </c>
      <c r="AG106" s="218" t="s">
        <v>159</v>
      </c>
    </row>
    <row r="107" spans="1:33" s="126" customFormat="1" ht="24" customHeight="1" x14ac:dyDescent="0.35">
      <c r="A107"/>
      <c r="B107"/>
      <c r="C107" s="149"/>
      <c r="D107" s="93"/>
      <c r="E107" s="94"/>
      <c r="F107" s="5"/>
      <c r="G107" s="18"/>
      <c r="H107" s="30">
        <f t="shared" si="18"/>
        <v>0</v>
      </c>
      <c r="I107" s="30">
        <f t="shared" si="18"/>
        <v>0</v>
      </c>
      <c r="J107" s="25"/>
      <c r="K107" s="65"/>
      <c r="L107" s="65"/>
      <c r="M107" s="18"/>
      <c r="N107" s="65"/>
      <c r="O107" s="65"/>
      <c r="P107" s="18"/>
      <c r="Q107" s="225"/>
      <c r="R107" s="225"/>
      <c r="S107" s="225"/>
      <c r="T107" s="225"/>
      <c r="U107" s="170"/>
      <c r="V107" s="165"/>
      <c r="W107" s="154"/>
      <c r="X107" s="159"/>
      <c r="Y107" s="154"/>
      <c r="Z107" s="138"/>
      <c r="AA107" s="133"/>
      <c r="AB107" s="131"/>
      <c r="AC107" s="125"/>
      <c r="AE107"/>
      <c r="AF107" s="227"/>
      <c r="AG107" s="228"/>
    </row>
    <row r="108" spans="1:33" s="126" customFormat="1" ht="24" customHeight="1" x14ac:dyDescent="0.35">
      <c r="A108" t="s">
        <v>58</v>
      </c>
      <c r="B108"/>
      <c r="C108" s="142" t="s">
        <v>96</v>
      </c>
      <c r="D108" s="144"/>
      <c r="E108" s="146"/>
      <c r="F108" s="148"/>
      <c r="G108" s="18"/>
      <c r="H108" s="30">
        <f t="shared" si="18"/>
        <v>0</v>
      </c>
      <c r="I108" s="30">
        <f t="shared" si="18"/>
        <v>0</v>
      </c>
      <c r="J108" s="25"/>
      <c r="K108" s="65">
        <f t="shared" ref="K108:K113" si="37">N108*$K$5</f>
        <v>0</v>
      </c>
      <c r="L108" s="65">
        <f t="shared" ref="L108:L113" si="38">O108*$L$5</f>
        <v>0</v>
      </c>
      <c r="M108" s="18"/>
      <c r="N108" s="65">
        <f t="shared" ref="N108:N113" si="39">Q108*$N$5</f>
        <v>0</v>
      </c>
      <c r="O108" s="65">
        <f t="shared" ref="O108:O113" si="40">Q108*$O$5</f>
        <v>0</v>
      </c>
      <c r="P108" s="18"/>
      <c r="Q108" s="170"/>
      <c r="R108" s="170"/>
      <c r="S108" s="170"/>
      <c r="T108" s="170"/>
      <c r="U108" s="170">
        <v>0</v>
      </c>
      <c r="V108" s="165">
        <v>0</v>
      </c>
      <c r="W108" s="153"/>
      <c r="X108" s="153"/>
      <c r="Y108" s="153"/>
      <c r="Z108" s="133"/>
      <c r="AA108" s="133"/>
      <c r="AB108" s="127"/>
      <c r="AC108" s="125"/>
      <c r="AE108"/>
      <c r="AF108" s="203"/>
    </row>
    <row r="109" spans="1:33" s="126" customFormat="1" ht="24" customHeight="1" x14ac:dyDescent="0.35">
      <c r="A109" t="s">
        <v>58</v>
      </c>
      <c r="B109"/>
      <c r="C109" s="85" t="s">
        <v>95</v>
      </c>
      <c r="D109" s="80">
        <f t="shared" ref="D109:E113" si="41">H109</f>
        <v>34500</v>
      </c>
      <c r="E109" s="81">
        <f t="shared" si="41"/>
        <v>24100</v>
      </c>
      <c r="F109"/>
      <c r="G109" s="18"/>
      <c r="H109" s="30">
        <f t="shared" si="18"/>
        <v>34500</v>
      </c>
      <c r="I109" s="30">
        <f t="shared" si="18"/>
        <v>24100</v>
      </c>
      <c r="J109" s="25"/>
      <c r="K109" s="65">
        <f t="shared" si="37"/>
        <v>34408</v>
      </c>
      <c r="L109" s="65">
        <f t="shared" si="38"/>
        <v>24085.599999999999</v>
      </c>
      <c r="M109" s="18"/>
      <c r="N109" s="65">
        <f t="shared" si="39"/>
        <v>34408</v>
      </c>
      <c r="O109" s="65">
        <f t="shared" si="40"/>
        <v>24085.599999999999</v>
      </c>
      <c r="P109" s="18"/>
      <c r="Q109" s="243">
        <v>17204</v>
      </c>
      <c r="R109" s="243">
        <v>17204</v>
      </c>
      <c r="S109" s="225">
        <v>13599.900000000001</v>
      </c>
      <c r="T109" s="225">
        <v>13599.900000000001</v>
      </c>
      <c r="U109" s="170">
        <v>13599.900000000001</v>
      </c>
      <c r="V109" s="165">
        <v>13599.900000000001</v>
      </c>
      <c r="W109" s="154">
        <v>10074</v>
      </c>
      <c r="X109" s="159">
        <v>10074</v>
      </c>
      <c r="Y109" s="154">
        <v>8395</v>
      </c>
      <c r="Z109" s="138">
        <v>7300</v>
      </c>
      <c r="AA109" s="133">
        <v>7300</v>
      </c>
      <c r="AB109" s="131">
        <v>5840</v>
      </c>
      <c r="AC109" s="125">
        <f ca="1">Q109/OFFSET(Q109,0,1)</f>
        <v>1</v>
      </c>
      <c r="AE109"/>
      <c r="AF109" s="203"/>
    </row>
    <row r="110" spans="1:33" s="126" customFormat="1" ht="24" customHeight="1" x14ac:dyDescent="0.35">
      <c r="A110" t="s">
        <v>58</v>
      </c>
      <c r="B110"/>
      <c r="C110" s="85" t="s">
        <v>97</v>
      </c>
      <c r="D110" s="80">
        <f t="shared" si="41"/>
        <v>59100</v>
      </c>
      <c r="E110" s="81">
        <f t="shared" si="41"/>
        <v>41400</v>
      </c>
      <c r="F110"/>
      <c r="G110" s="18"/>
      <c r="H110" s="30">
        <f t="shared" si="18"/>
        <v>59100</v>
      </c>
      <c r="I110" s="30">
        <f t="shared" si="18"/>
        <v>41400</v>
      </c>
      <c r="J110" s="25"/>
      <c r="K110" s="65">
        <f t="shared" si="37"/>
        <v>59036</v>
      </c>
      <c r="L110" s="65">
        <f t="shared" si="38"/>
        <v>41325.199999999997</v>
      </c>
      <c r="M110" s="18"/>
      <c r="N110" s="65">
        <f t="shared" si="39"/>
        <v>59036</v>
      </c>
      <c r="O110" s="65">
        <f t="shared" si="40"/>
        <v>41325.199999999997</v>
      </c>
      <c r="P110" s="18"/>
      <c r="Q110" s="243">
        <v>29518</v>
      </c>
      <c r="R110" s="243">
        <v>29518</v>
      </c>
      <c r="S110" s="225">
        <v>23334</v>
      </c>
      <c r="T110" s="225">
        <v>23334</v>
      </c>
      <c r="U110" s="170">
        <v>23333.4</v>
      </c>
      <c r="V110" s="165">
        <v>23333.4</v>
      </c>
      <c r="W110" s="154">
        <v>17284</v>
      </c>
      <c r="X110" s="159">
        <v>17284</v>
      </c>
      <c r="Y110" s="154">
        <v>14403</v>
      </c>
      <c r="Z110" s="138">
        <v>12523.75</v>
      </c>
      <c r="AA110" s="133">
        <v>12523.75</v>
      </c>
      <c r="AB110" s="131">
        <v>10019</v>
      </c>
      <c r="AC110" s="125">
        <f ca="1">Q110/OFFSET(Q110,0,1)</f>
        <v>1</v>
      </c>
      <c r="AE110"/>
      <c r="AF110" s="203"/>
    </row>
    <row r="111" spans="1:33" s="126" customFormat="1" ht="24" customHeight="1" x14ac:dyDescent="0.35">
      <c r="A111" t="s">
        <v>58</v>
      </c>
      <c r="B111"/>
      <c r="C111" s="85" t="s">
        <v>98</v>
      </c>
      <c r="D111" s="80">
        <f t="shared" si="41"/>
        <v>131000</v>
      </c>
      <c r="E111" s="81">
        <f t="shared" si="41"/>
        <v>91700</v>
      </c>
      <c r="F111"/>
      <c r="G111" s="18"/>
      <c r="H111" s="30">
        <f t="shared" si="18"/>
        <v>131000</v>
      </c>
      <c r="I111" s="30">
        <f t="shared" si="18"/>
        <v>91700</v>
      </c>
      <c r="J111" s="25"/>
      <c r="K111" s="65">
        <f t="shared" si="37"/>
        <v>130966</v>
      </c>
      <c r="L111" s="65">
        <f t="shared" si="38"/>
        <v>91676.2</v>
      </c>
      <c r="M111" s="18"/>
      <c r="N111" s="65">
        <f t="shared" si="39"/>
        <v>130966</v>
      </c>
      <c r="O111" s="65">
        <f t="shared" si="40"/>
        <v>91676.2</v>
      </c>
      <c r="P111" s="18"/>
      <c r="Q111" s="243">
        <v>65483</v>
      </c>
      <c r="R111" s="243">
        <v>65483</v>
      </c>
      <c r="S111" s="225">
        <v>45011</v>
      </c>
      <c r="T111" s="225">
        <v>45011</v>
      </c>
      <c r="U111" s="170">
        <v>45010.350000000006</v>
      </c>
      <c r="V111" s="165">
        <v>45010.350000000006</v>
      </c>
      <c r="W111" s="154">
        <v>33341</v>
      </c>
      <c r="X111" s="159">
        <v>33341</v>
      </c>
      <c r="Y111" s="154">
        <v>27784</v>
      </c>
      <c r="Z111" s="138">
        <v>24160</v>
      </c>
      <c r="AA111" s="133">
        <v>24160</v>
      </c>
      <c r="AB111" s="131">
        <v>19328</v>
      </c>
      <c r="AC111" s="125">
        <f ca="1">Q111/OFFSET(Q111,0,1)</f>
        <v>1</v>
      </c>
      <c r="AE111"/>
      <c r="AF111" s="203"/>
    </row>
    <row r="112" spans="1:33" s="126" customFormat="1" ht="24" customHeight="1" x14ac:dyDescent="0.35">
      <c r="A112" t="s">
        <v>58</v>
      </c>
      <c r="B112"/>
      <c r="C112" s="85" t="s">
        <v>99</v>
      </c>
      <c r="D112" s="80">
        <f t="shared" si="41"/>
        <v>159200</v>
      </c>
      <c r="E112" s="81">
        <f t="shared" si="41"/>
        <v>111400</v>
      </c>
      <c r="F112"/>
      <c r="G112" s="18"/>
      <c r="H112" s="30">
        <f t="shared" si="18"/>
        <v>159200</v>
      </c>
      <c r="I112" s="30">
        <f t="shared" si="18"/>
        <v>111400</v>
      </c>
      <c r="J112" s="25"/>
      <c r="K112" s="65">
        <f t="shared" si="37"/>
        <v>159126</v>
      </c>
      <c r="L112" s="65">
        <f t="shared" si="38"/>
        <v>111388.2</v>
      </c>
      <c r="M112" s="18"/>
      <c r="N112" s="65">
        <f t="shared" si="39"/>
        <v>159126</v>
      </c>
      <c r="O112" s="65">
        <f t="shared" si="40"/>
        <v>111388.2</v>
      </c>
      <c r="P112" s="18"/>
      <c r="Q112" s="243">
        <v>79563</v>
      </c>
      <c r="R112" s="243">
        <v>79563</v>
      </c>
      <c r="S112" s="225">
        <v>62896</v>
      </c>
      <c r="T112" s="225">
        <v>62896</v>
      </c>
      <c r="U112" s="170">
        <v>62895.15</v>
      </c>
      <c r="V112" s="165">
        <v>62895.15</v>
      </c>
      <c r="W112" s="154">
        <v>46589</v>
      </c>
      <c r="X112" s="159">
        <v>46589</v>
      </c>
      <c r="Y112" s="154">
        <v>38824</v>
      </c>
      <c r="Z112" s="138">
        <v>33760</v>
      </c>
      <c r="AA112" s="133">
        <v>33760</v>
      </c>
      <c r="AB112" s="131">
        <v>27008</v>
      </c>
      <c r="AC112" s="125">
        <f ca="1">Q112/OFFSET(Q112,0,1)</f>
        <v>1</v>
      </c>
      <c r="AE112"/>
      <c r="AF112" s="203"/>
    </row>
    <row r="113" spans="1:33" s="126" customFormat="1" ht="24" customHeight="1" x14ac:dyDescent="0.35">
      <c r="A113"/>
      <c r="B113" s="140"/>
      <c r="C113" s="139" t="s">
        <v>100</v>
      </c>
      <c r="D113" s="80">
        <f t="shared" si="41"/>
        <v>131000</v>
      </c>
      <c r="E113" s="81">
        <f t="shared" si="41"/>
        <v>91700</v>
      </c>
      <c r="F113" s="141"/>
      <c r="G113" s="18"/>
      <c r="H113" s="30">
        <f t="shared" si="18"/>
        <v>131000</v>
      </c>
      <c r="I113" s="30">
        <f t="shared" si="18"/>
        <v>91700</v>
      </c>
      <c r="J113" s="25"/>
      <c r="K113" s="65">
        <f t="shared" si="37"/>
        <v>130966</v>
      </c>
      <c r="L113" s="65">
        <f t="shared" si="38"/>
        <v>91676.2</v>
      </c>
      <c r="M113" s="18"/>
      <c r="N113" s="65">
        <f t="shared" si="39"/>
        <v>130966</v>
      </c>
      <c r="O113" s="65">
        <f t="shared" si="40"/>
        <v>91676.2</v>
      </c>
      <c r="P113" s="18"/>
      <c r="Q113" s="243">
        <v>65483</v>
      </c>
      <c r="R113" s="243">
        <v>65483</v>
      </c>
      <c r="S113" s="225">
        <v>51765</v>
      </c>
      <c r="T113" s="225">
        <v>51765</v>
      </c>
      <c r="U113" s="170">
        <v>51764.4</v>
      </c>
      <c r="V113" s="165">
        <v>51764.4</v>
      </c>
      <c r="W113" s="154">
        <v>38344</v>
      </c>
      <c r="X113" s="159">
        <v>38344</v>
      </c>
      <c r="Y113" s="154">
        <v>31953</v>
      </c>
      <c r="Z113" s="138">
        <v>27785</v>
      </c>
      <c r="AA113" s="133">
        <v>27785</v>
      </c>
      <c r="AB113" s="131">
        <v>22228</v>
      </c>
      <c r="AC113" s="125">
        <f ca="1">Q113/OFFSET(Q113,0,1)</f>
        <v>1</v>
      </c>
      <c r="AE113"/>
      <c r="AF113" s="203"/>
    </row>
    <row r="114" spans="1:33" s="126" customFormat="1" x14ac:dyDescent="0.35">
      <c r="A114"/>
      <c r="B114"/>
      <c r="C114" s="1"/>
      <c r="D114"/>
      <c r="E114"/>
      <c r="F114"/>
      <c r="G114" s="18"/>
      <c r="H114" s="30">
        <f t="shared" si="18"/>
        <v>0</v>
      </c>
      <c r="I114" s="30">
        <f t="shared" si="18"/>
        <v>0</v>
      </c>
      <c r="J114" s="18"/>
      <c r="K114" s="64"/>
      <c r="L114" s="64"/>
      <c r="M114" s="18"/>
      <c r="N114" s="64"/>
      <c r="O114" s="64"/>
      <c r="P114" s="18"/>
      <c r="Q114" s="170"/>
      <c r="R114" s="170"/>
      <c r="S114" s="170">
        <v>0</v>
      </c>
      <c r="T114" s="170">
        <v>0</v>
      </c>
      <c r="U114" s="170">
        <v>0</v>
      </c>
      <c r="V114" s="165">
        <v>0</v>
      </c>
      <c r="W114" s="153"/>
      <c r="X114" s="153"/>
      <c r="Y114" s="153"/>
      <c r="Z114" s="133">
        <v>0</v>
      </c>
      <c r="AA114" s="133">
        <v>0</v>
      </c>
      <c r="AB114" s="127"/>
      <c r="AC114" s="125"/>
      <c r="AE114"/>
      <c r="AF114" s="203"/>
    </row>
    <row r="115" spans="1:33" s="126" customFormat="1" ht="24" customHeight="1" x14ac:dyDescent="0.35">
      <c r="A115" t="s">
        <v>58</v>
      </c>
      <c r="B115"/>
      <c r="C115" s="76" t="s">
        <v>283</v>
      </c>
      <c r="D115" s="74"/>
      <c r="E115" s="75"/>
      <c r="F115" s="77"/>
      <c r="G115" s="18"/>
      <c r="H115" s="30">
        <f t="shared" si="18"/>
        <v>0</v>
      </c>
      <c r="I115" s="30">
        <f t="shared" si="18"/>
        <v>0</v>
      </c>
      <c r="J115" s="25"/>
      <c r="K115" s="65">
        <f t="shared" ref="K115:K116" si="42">N115*$K$5</f>
        <v>0</v>
      </c>
      <c r="L115" s="65">
        <f t="shared" ref="L115:L116" si="43">O115*$L$5</f>
        <v>0</v>
      </c>
      <c r="M115" s="18"/>
      <c r="N115" s="65">
        <f t="shared" ref="N115:N116" si="44">Q115*$N$5</f>
        <v>0</v>
      </c>
      <c r="O115" s="65">
        <f t="shared" ref="O115:O116" si="45">Q115*$O$5</f>
        <v>0</v>
      </c>
      <c r="P115" s="18"/>
      <c r="Q115" s="170"/>
      <c r="R115" s="170"/>
      <c r="S115" s="170">
        <v>0</v>
      </c>
      <c r="T115" s="170">
        <v>0</v>
      </c>
      <c r="U115" s="170">
        <v>0</v>
      </c>
      <c r="V115" s="165">
        <v>0</v>
      </c>
      <c r="W115" s="153"/>
      <c r="X115" s="153"/>
      <c r="Y115" s="153"/>
      <c r="Z115" s="133"/>
      <c r="AA115" s="133"/>
      <c r="AB115" s="127"/>
      <c r="AC115" s="125"/>
      <c r="AE115"/>
      <c r="AF115" s="222">
        <v>23967</v>
      </c>
      <c r="AG115" s="218" t="s">
        <v>108</v>
      </c>
    </row>
    <row r="116" spans="1:33" s="126" customFormat="1" ht="24" customHeight="1" x14ac:dyDescent="0.35">
      <c r="A116" t="s">
        <v>58</v>
      </c>
      <c r="B116"/>
      <c r="C116" s="86" t="s">
        <v>286</v>
      </c>
      <c r="D116" s="80">
        <f t="shared" ref="D116:E116" si="46">H116</f>
        <v>212000</v>
      </c>
      <c r="E116" s="81">
        <f t="shared" si="46"/>
        <v>148400</v>
      </c>
      <c r="F116" s="5"/>
      <c r="G116" s="18"/>
      <c r="H116" s="30">
        <f t="shared" si="18"/>
        <v>212000</v>
      </c>
      <c r="I116" s="30">
        <f t="shared" si="18"/>
        <v>148400</v>
      </c>
      <c r="J116" s="25"/>
      <c r="K116" s="65">
        <f t="shared" si="42"/>
        <v>211978</v>
      </c>
      <c r="L116" s="65">
        <f t="shared" si="43"/>
        <v>148384.59999999998</v>
      </c>
      <c r="M116" s="18"/>
      <c r="N116" s="65">
        <f t="shared" si="44"/>
        <v>211978</v>
      </c>
      <c r="O116" s="65">
        <f t="shared" si="45"/>
        <v>148384.59999999998</v>
      </c>
      <c r="P116" s="18"/>
      <c r="Q116" s="243">
        <v>105989</v>
      </c>
      <c r="R116" s="243">
        <v>105989</v>
      </c>
      <c r="S116" s="225">
        <v>83786</v>
      </c>
      <c r="T116" s="225">
        <v>83786</v>
      </c>
      <c r="U116" s="170">
        <v>54398.25</v>
      </c>
      <c r="V116" s="165">
        <v>54398.25</v>
      </c>
      <c r="W116" s="154">
        <v>40295</v>
      </c>
      <c r="X116" s="159">
        <v>40295</v>
      </c>
      <c r="Y116" s="154">
        <v>33579</v>
      </c>
      <c r="Z116" s="138">
        <v>29198.75</v>
      </c>
      <c r="AA116" s="133">
        <v>29198.75</v>
      </c>
      <c r="AB116" s="131">
        <v>23359</v>
      </c>
      <c r="AC116" s="125">
        <f ca="1">Q116/OFFSET(Q116,0,1)</f>
        <v>1</v>
      </c>
      <c r="AE116"/>
      <c r="AF116" s="222">
        <v>31818</v>
      </c>
      <c r="AG116" s="218" t="s">
        <v>159</v>
      </c>
    </row>
    <row r="117" spans="1:33" s="126" customFormat="1" ht="24" customHeight="1" x14ac:dyDescent="0.35">
      <c r="A117"/>
      <c r="B117"/>
      <c r="C117" s="149"/>
      <c r="D117" s="93"/>
      <c r="E117" s="94"/>
      <c r="F117" s="5"/>
      <c r="G117" s="18"/>
      <c r="H117" s="30">
        <f t="shared" si="18"/>
        <v>0</v>
      </c>
      <c r="I117" s="30">
        <f t="shared" si="18"/>
        <v>0</v>
      </c>
      <c r="J117" s="25"/>
      <c r="K117" s="65"/>
      <c r="L117" s="65"/>
      <c r="M117" s="18"/>
      <c r="N117" s="65"/>
      <c r="O117" s="65"/>
      <c r="P117" s="18"/>
      <c r="Q117" s="225"/>
      <c r="R117" s="225"/>
      <c r="S117" s="225"/>
      <c r="T117" s="225"/>
      <c r="U117" s="170"/>
      <c r="V117" s="165"/>
      <c r="W117" s="154"/>
      <c r="X117" s="159"/>
      <c r="Y117" s="154"/>
      <c r="Z117" s="138"/>
      <c r="AA117" s="133"/>
      <c r="AB117" s="131"/>
      <c r="AC117" s="125"/>
      <c r="AE117"/>
      <c r="AF117" s="227"/>
      <c r="AG117" s="228"/>
    </row>
    <row r="118" spans="1:33" s="126" customFormat="1" ht="24" customHeight="1" x14ac:dyDescent="0.35">
      <c r="A118" t="s">
        <v>58</v>
      </c>
      <c r="B118"/>
      <c r="C118" s="70" t="s">
        <v>110</v>
      </c>
      <c r="D118" s="74"/>
      <c r="E118" s="75"/>
      <c r="F118" s="73"/>
      <c r="G118" s="18"/>
      <c r="H118" s="30">
        <f t="shared" si="18"/>
        <v>0</v>
      </c>
      <c r="I118" s="30">
        <f t="shared" si="18"/>
        <v>0</v>
      </c>
      <c r="J118" s="25"/>
      <c r="K118" s="65">
        <f t="shared" si="19"/>
        <v>0</v>
      </c>
      <c r="L118" s="65">
        <f t="shared" si="20"/>
        <v>0</v>
      </c>
      <c r="M118" s="18"/>
      <c r="N118" s="65">
        <f t="shared" si="21"/>
        <v>0</v>
      </c>
      <c r="O118" s="65">
        <f t="shared" si="22"/>
        <v>0</v>
      </c>
      <c r="P118" s="18"/>
      <c r="Q118" s="170"/>
      <c r="R118" s="170"/>
      <c r="S118" s="170"/>
      <c r="T118" s="170"/>
      <c r="U118" s="170">
        <v>0</v>
      </c>
      <c r="V118" s="165">
        <v>0</v>
      </c>
      <c r="W118" s="153"/>
      <c r="X118" s="153"/>
      <c r="Y118" s="153"/>
      <c r="Z118" s="133"/>
      <c r="AA118" s="133"/>
      <c r="AB118" s="127"/>
      <c r="AC118" s="125"/>
      <c r="AE118"/>
      <c r="AF118" s="203"/>
    </row>
    <row r="119" spans="1:33" s="126" customFormat="1" ht="24" customHeight="1" x14ac:dyDescent="0.35">
      <c r="A119" t="s">
        <v>58</v>
      </c>
      <c r="B119"/>
      <c r="C119" s="82" t="s">
        <v>109</v>
      </c>
      <c r="D119" s="80">
        <f t="shared" ref="D119:E120" si="47">H119</f>
        <v>34900</v>
      </c>
      <c r="E119" s="81">
        <f t="shared" si="47"/>
        <v>24500</v>
      </c>
      <c r="F119" s="3"/>
      <c r="G119" s="18"/>
      <c r="H119" s="30">
        <f t="shared" si="18"/>
        <v>34900</v>
      </c>
      <c r="I119" s="30">
        <f t="shared" si="18"/>
        <v>24500</v>
      </c>
      <c r="J119" s="25"/>
      <c r="K119" s="65">
        <f t="shared" si="19"/>
        <v>34866</v>
      </c>
      <c r="L119" s="65">
        <f t="shared" si="20"/>
        <v>24406.199999999997</v>
      </c>
      <c r="M119" s="18"/>
      <c r="N119" s="65">
        <f t="shared" si="21"/>
        <v>34866</v>
      </c>
      <c r="O119" s="65">
        <f t="shared" si="22"/>
        <v>24406.199999999997</v>
      </c>
      <c r="P119" s="18"/>
      <c r="Q119" s="243">
        <v>17433</v>
      </c>
      <c r="R119" s="243">
        <v>17433</v>
      </c>
      <c r="S119" s="225">
        <v>13781</v>
      </c>
      <c r="T119" s="225">
        <v>13781</v>
      </c>
      <c r="U119" s="170">
        <v>13780.800000000001</v>
      </c>
      <c r="V119" s="165">
        <v>13780.800000000001</v>
      </c>
      <c r="W119" s="154">
        <v>10208</v>
      </c>
      <c r="X119" s="159">
        <v>10208</v>
      </c>
      <c r="Y119" s="154">
        <v>8506</v>
      </c>
      <c r="Z119" s="138">
        <v>7396</v>
      </c>
      <c r="AA119" s="133">
        <v>7396.25</v>
      </c>
      <c r="AB119" s="131">
        <v>5917</v>
      </c>
      <c r="AC119" s="125">
        <f ca="1">Q119/OFFSET(Q119,0,1)</f>
        <v>1</v>
      </c>
      <c r="AE119"/>
      <c r="AF119" s="203"/>
    </row>
    <row r="120" spans="1:33" s="126" customFormat="1" ht="24" customHeight="1" x14ac:dyDescent="0.35">
      <c r="A120" t="s">
        <v>58</v>
      </c>
      <c r="B120"/>
      <c r="C120" s="82" t="s">
        <v>111</v>
      </c>
      <c r="D120" s="80">
        <f t="shared" si="47"/>
        <v>79500</v>
      </c>
      <c r="E120" s="81">
        <f t="shared" si="47"/>
        <v>55600</v>
      </c>
      <c r="F120" s="3"/>
      <c r="G120" s="18"/>
      <c r="H120" s="30">
        <f t="shared" si="18"/>
        <v>79500</v>
      </c>
      <c r="I120" s="30">
        <f t="shared" si="18"/>
        <v>55600</v>
      </c>
      <c r="J120" s="25"/>
      <c r="K120" s="65">
        <f t="shared" si="19"/>
        <v>79420</v>
      </c>
      <c r="L120" s="65">
        <f t="shared" si="20"/>
        <v>55594</v>
      </c>
      <c r="M120" s="18"/>
      <c r="N120" s="65">
        <f t="shared" si="21"/>
        <v>79420</v>
      </c>
      <c r="O120" s="65">
        <f t="shared" si="22"/>
        <v>55594</v>
      </c>
      <c r="P120" s="18"/>
      <c r="Q120" s="243">
        <v>39710</v>
      </c>
      <c r="R120" s="243">
        <v>39710</v>
      </c>
      <c r="S120" s="225">
        <v>31391</v>
      </c>
      <c r="T120" s="225">
        <v>31391</v>
      </c>
      <c r="U120" s="170">
        <v>31390.2</v>
      </c>
      <c r="V120" s="165">
        <v>31390.2</v>
      </c>
      <c r="W120" s="154">
        <v>23252</v>
      </c>
      <c r="X120" s="159">
        <v>23252</v>
      </c>
      <c r="Y120" s="154">
        <v>19376</v>
      </c>
      <c r="Z120" s="138">
        <v>16848</v>
      </c>
      <c r="AA120" s="133">
        <v>16847.5</v>
      </c>
      <c r="AB120" s="131">
        <v>13478</v>
      </c>
      <c r="AC120" s="125">
        <f ca="1">Q120/OFFSET(Q120,0,1)</f>
        <v>1</v>
      </c>
      <c r="AE120"/>
      <c r="AF120" s="203"/>
    </row>
    <row r="121" spans="1:33" s="126" customFormat="1" ht="24" customHeight="1" x14ac:dyDescent="0.35">
      <c r="A121"/>
      <c r="B121"/>
      <c r="C121" s="13"/>
      <c r="D121" s="68"/>
      <c r="E121" s="69"/>
      <c r="F121" s="223">
        <v>45681</v>
      </c>
      <c r="G121" s="18"/>
      <c r="H121" s="30">
        <f t="shared" si="18"/>
        <v>0</v>
      </c>
      <c r="I121" s="30">
        <f t="shared" si="18"/>
        <v>0</v>
      </c>
      <c r="J121" s="25"/>
      <c r="K121" s="65">
        <f t="shared" si="19"/>
        <v>0</v>
      </c>
      <c r="L121" s="65">
        <f t="shared" si="20"/>
        <v>0</v>
      </c>
      <c r="M121" s="18"/>
      <c r="N121" s="65">
        <f t="shared" si="21"/>
        <v>0</v>
      </c>
      <c r="O121" s="65">
        <f t="shared" si="22"/>
        <v>0</v>
      </c>
      <c r="P121" s="18"/>
      <c r="Q121" s="170"/>
      <c r="R121" s="170"/>
      <c r="S121" s="170"/>
      <c r="T121" s="170"/>
      <c r="U121" s="170"/>
      <c r="V121" s="164"/>
      <c r="W121" s="153"/>
      <c r="X121" s="153"/>
      <c r="Y121" s="153"/>
      <c r="Z121" s="133"/>
      <c r="AA121" s="133"/>
      <c r="AB121" s="127"/>
      <c r="AC121"/>
      <c r="AE121"/>
      <c r="AF121" s="203"/>
    </row>
  </sheetData>
  <printOptions horizontalCentered="1"/>
  <pageMargins left="0.23622047244094491" right="0.23622047244094491" top="0.94488188976377963" bottom="0.55118110236220474" header="0.31496062992125984" footer="0.31496062992125984"/>
  <pageSetup paperSize="9" orientation="portrait" horizontalDpi="4294967293" verticalDpi="4294967293" r:id="rId1"/>
  <headerFooter>
    <oddHeader>&amp;L&amp;"-,Cursiva"MACETAS ROTOMOLDEADAS&amp;R"El Origen"</oddHeader>
    <oddFooter>&amp;L&amp;P&amp;R&amp;D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7</vt:i4>
      </vt:variant>
      <vt:variant>
        <vt:lpstr>Rangos con nombre</vt:lpstr>
      </vt:variant>
      <vt:variant>
        <vt:i4>7</vt:i4>
      </vt:variant>
    </vt:vector>
  </HeadingPairs>
  <TitlesOfParts>
    <vt:vector size="14" baseType="lpstr">
      <vt:lpstr>Rotomoldeo020424</vt:lpstr>
      <vt:lpstr>Rayum</vt:lpstr>
      <vt:lpstr>Rayun210224</vt:lpstr>
      <vt:lpstr>Rayun040424</vt:lpstr>
      <vt:lpstr>Rayun090724(mas15)</vt:lpstr>
      <vt:lpstr>Rayun091024</vt:lpstr>
      <vt:lpstr>Rayun240125</vt:lpstr>
      <vt:lpstr>Rayum!Área_de_impresión</vt:lpstr>
      <vt:lpstr>Rayun040424!Área_de_impresión</vt:lpstr>
      <vt:lpstr>'Rayun090724(mas15)'!Área_de_impresión</vt:lpstr>
      <vt:lpstr>Rayun091024!Área_de_impresión</vt:lpstr>
      <vt:lpstr>Rayun210224!Área_de_impresión</vt:lpstr>
      <vt:lpstr>Rayun240125!Área_de_impresión</vt:lpstr>
      <vt:lpstr>Rotomoldeo020424!Área_de_impresión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Mariano Andres Garcia</cp:lastModifiedBy>
  <cp:lastPrinted>2024-10-10T02:24:20Z</cp:lastPrinted>
  <dcterms:created xsi:type="dcterms:W3CDTF">2023-04-03T14:17:55Z</dcterms:created>
  <dcterms:modified xsi:type="dcterms:W3CDTF">2025-01-24T13:31:41Z</dcterms:modified>
</cp:coreProperties>
</file>